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035893817\Desktop\מכרז מיכון מטבחי\מפרט ויצור מעודכנים\"/>
    </mc:Choice>
  </mc:AlternateContent>
  <bookViews>
    <workbookView xWindow="-105" yWindow="-105" windowWidth="19425" windowHeight="10425" tabRatio="599" firstSheet="4" activeTab="4"/>
  </bookViews>
  <sheets>
    <sheet name="ריכוז עלויות " sheetId="6" state="hidden" r:id="rId1"/>
    <sheet name="רכש עתידי 2  אומדן" sheetId="2" state="hidden" r:id="rId2"/>
    <sheet name="רכש עתידי 1  אומדן" sheetId="3" state="hidden" r:id="rId3"/>
    <sheet name="מערך ייצור רציף אומדן" sheetId="1" state="hidden" r:id="rId4"/>
    <sheet name="רכש כניסה למטבח -  אומדן" sheetId="4" r:id="rId5"/>
    <sheet name="ציוד קיים -  אומדן " sheetId="7" state="hidden" r:id="rId6"/>
    <sheet name="פירוט צורך" sheetId="8" state="hidden" r:id="rId7"/>
  </sheets>
  <definedNames>
    <definedName name="_xlnm._FilterDatabase" localSheetId="2" hidden="1">'רכש עתידי 1  אומדן'!$B$4:$L$4</definedName>
    <definedName name="_xlnm._FilterDatabase" localSheetId="1" hidden="1">'רכש עתידי 2  אומדן'!$D$4:$D$42</definedName>
    <definedName name="_xlnm.Print_Area" localSheetId="3">'מערך ייצור רציף אומדן'!$A$1:$H$19</definedName>
    <definedName name="_xlnm.Print_Area" localSheetId="5">'ציוד קיים -  אומדן '!$A$1:$I$33</definedName>
    <definedName name="_xlnm.Print_Area" localSheetId="0">'ריכוז עלויות '!$A$1:$H$14</definedName>
    <definedName name="_xlnm.Print_Area" localSheetId="4">'רכש כניסה למטבח -  אומדן'!#REF!</definedName>
    <definedName name="_xlnm.Print_Area" localSheetId="2">'רכש עתידי 1  אומדן'!$A$1:$I$41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4" l="1"/>
  <c r="A162" i="4" l="1"/>
  <c r="A161" i="4"/>
  <c r="A48" i="4"/>
  <c r="B7" i="3"/>
  <c r="A7" i="3" s="1"/>
  <c r="D8" i="2"/>
  <c r="C8" i="2" s="1"/>
  <c r="A7" i="4"/>
  <c r="B13" i="7"/>
  <c r="A70" i="4"/>
  <c r="D30" i="2"/>
  <c r="C30" i="2" s="1"/>
  <c r="D9" i="2"/>
  <c r="C9" i="2" s="1"/>
  <c r="A139" i="4"/>
  <c r="A138" i="4"/>
  <c r="B10" i="3"/>
  <c r="A24" i="4"/>
  <c r="B9" i="3"/>
  <c r="B8" i="3"/>
  <c r="E12" i="6" l="1"/>
  <c r="G29" i="7"/>
  <c r="G37" i="3" l="1"/>
  <c r="I43" i="2"/>
  <c r="D13" i="2"/>
  <c r="D27" i="2"/>
  <c r="D42" i="2"/>
  <c r="D34" i="2"/>
  <c r="D18" i="2"/>
  <c r="D16" i="2"/>
  <c r="D11" i="2"/>
  <c r="B22" i="7"/>
  <c r="B20" i="3"/>
  <c r="B20" i="7"/>
  <c r="B15" i="3"/>
  <c r="A9" i="3" s="1"/>
  <c r="B14" i="3"/>
  <c r="B17" i="3" l="1"/>
  <c r="A10" i="3" s="1"/>
  <c r="B22" i="3" l="1"/>
  <c r="B23" i="3"/>
  <c r="A8" i="3" s="1"/>
  <c r="B21" i="3"/>
  <c r="B19" i="3"/>
  <c r="B21" i="7"/>
  <c r="B12" i="7" l="1"/>
  <c r="A5" i="4" l="1"/>
  <c r="A9" i="4" l="1"/>
  <c r="A6" i="4"/>
  <c r="A12" i="4"/>
  <c r="A19" i="4"/>
  <c r="A20" i="4"/>
  <c r="A8" i="4"/>
  <c r="A10" i="4"/>
  <c r="A13" i="4"/>
  <c r="A11" i="4"/>
  <c r="A53" i="4"/>
  <c r="A95" i="4"/>
  <c r="A21" i="4"/>
  <c r="A22" i="4"/>
  <c r="A14" i="4"/>
  <c r="A15" i="4"/>
  <c r="A27" i="4"/>
  <c r="A23" i="4"/>
  <c r="A16" i="4"/>
  <c r="A17" i="4"/>
  <c r="A18" i="4"/>
  <c r="A146" i="4"/>
  <c r="A107" i="4"/>
  <c r="A31" i="4"/>
  <c r="A108" i="4"/>
  <c r="A46" i="4"/>
  <c r="A26" i="4"/>
  <c r="A25" i="4"/>
  <c r="A124" i="4"/>
  <c r="A28" i="4"/>
  <c r="A36" i="4"/>
  <c r="A29" i="4"/>
  <c r="A30" i="4"/>
  <c r="A131" i="4"/>
  <c r="A132" i="4"/>
  <c r="A137" i="4"/>
  <c r="A125" i="4"/>
  <c r="A39" i="4"/>
  <c r="A42" i="4"/>
  <c r="A58" i="4"/>
  <c r="A75" i="4"/>
  <c r="A43" i="4"/>
  <c r="A34" i="4"/>
  <c r="A35" i="4"/>
  <c r="A59" i="4"/>
  <c r="A45" i="4"/>
  <c r="A145" i="4"/>
  <c r="A47" i="4"/>
  <c r="A49" i="4"/>
  <c r="A37" i="4"/>
  <c r="A38" i="4"/>
  <c r="A54" i="4"/>
  <c r="A50" i="4"/>
  <c r="A151" i="4"/>
  <c r="A40" i="4"/>
  <c r="A41" i="4"/>
  <c r="A85" i="4"/>
  <c r="A55" i="4"/>
  <c r="A44" i="4"/>
  <c r="A150" i="4"/>
  <c r="A81" i="4"/>
  <c r="A51" i="4"/>
  <c r="A119" i="4"/>
  <c r="A130" i="4"/>
  <c r="A68" i="4"/>
  <c r="A69" i="4"/>
  <c r="A71" i="4"/>
  <c r="A72" i="4"/>
  <c r="A52" i="4"/>
  <c r="A112" i="4"/>
  <c r="A127" i="4"/>
  <c r="A115" i="4"/>
  <c r="A83" i="4"/>
  <c r="A56" i="4"/>
  <c r="A57" i="4"/>
  <c r="A86" i="4"/>
  <c r="A87" i="4"/>
  <c r="A88" i="4"/>
  <c r="A89" i="4"/>
  <c r="A90" i="4"/>
  <c r="A91" i="4"/>
  <c r="A135" i="4"/>
  <c r="A99" i="4"/>
  <c r="A100" i="4"/>
  <c r="A60" i="4"/>
  <c r="A61" i="4"/>
  <c r="A105" i="4"/>
  <c r="A106" i="4"/>
  <c r="A109" i="4"/>
  <c r="A129" i="4"/>
  <c r="A62" i="4"/>
  <c r="A113" i="4"/>
  <c r="A140" i="4"/>
  <c r="A63" i="4"/>
  <c r="A134" i="4"/>
  <c r="A64" i="4"/>
  <c r="A147" i="4"/>
  <c r="A65" i="4"/>
  <c r="A66" i="4"/>
  <c r="A67" i="4"/>
  <c r="A73" i="4"/>
  <c r="A74" i="4"/>
  <c r="A148" i="4"/>
  <c r="A76" i="4"/>
  <c r="A122" i="4"/>
  <c r="A123" i="4"/>
  <c r="A77" i="4"/>
  <c r="A78" i="4"/>
  <c r="A126" i="4"/>
  <c r="A79" i="4"/>
  <c r="A80" i="4"/>
  <c r="A82" i="4"/>
  <c r="A141" i="4"/>
  <c r="A84" i="4"/>
  <c r="A153" i="4"/>
  <c r="A92" i="4"/>
  <c r="A93" i="4"/>
  <c r="A94" i="4"/>
  <c r="A96" i="4"/>
  <c r="A97" i="4"/>
  <c r="A98" i="4"/>
  <c r="A101" i="4"/>
  <c r="A102" i="4"/>
  <c r="A103" i="4"/>
  <c r="A104" i="4"/>
  <c r="A136" i="4"/>
  <c r="A110" i="4"/>
  <c r="A111" i="4"/>
  <c r="A114" i="4"/>
  <c r="A116" i="4"/>
  <c r="A117" i="4"/>
  <c r="A118" i="4"/>
  <c r="A120" i="4"/>
  <c r="A121" i="4"/>
  <c r="A128" i="4"/>
  <c r="A133" i="4"/>
  <c r="A142" i="4"/>
  <c r="A143" i="4"/>
  <c r="A144" i="4"/>
  <c r="A149" i="4"/>
  <c r="A152" i="4"/>
  <c r="A155" i="4"/>
  <c r="A156" i="4"/>
  <c r="A157" i="4"/>
  <c r="A158" i="4"/>
  <c r="A159" i="4"/>
  <c r="A160" i="4"/>
  <c r="A33" i="4" l="1"/>
  <c r="G258" i="8"/>
  <c r="E258" i="8"/>
  <c r="D258" i="8"/>
  <c r="G257" i="8"/>
  <c r="E257" i="8"/>
  <c r="D257" i="8"/>
  <c r="G256" i="8"/>
  <c r="E256" i="8"/>
  <c r="D256" i="8"/>
  <c r="G255" i="8"/>
  <c r="E255" i="8"/>
  <c r="D255" i="8"/>
  <c r="G254" i="8"/>
  <c r="E254" i="8"/>
  <c r="D254" i="8"/>
  <c r="G253" i="8"/>
  <c r="E253" i="8"/>
  <c r="D253" i="8"/>
  <c r="G252" i="8"/>
  <c r="E252" i="8"/>
  <c r="D252" i="8"/>
  <c r="G251" i="8"/>
  <c r="E251" i="8"/>
  <c r="D251" i="8"/>
  <c r="G250" i="8"/>
  <c r="E250" i="8"/>
  <c r="D250" i="8"/>
  <c r="G249" i="8"/>
  <c r="E249" i="8"/>
  <c r="D249" i="8"/>
  <c r="G248" i="8"/>
  <c r="E248" i="8"/>
  <c r="D248" i="8"/>
  <c r="G247" i="8"/>
  <c r="E247" i="8"/>
  <c r="D247" i="8"/>
  <c r="G246" i="8"/>
  <c r="E246" i="8"/>
  <c r="D246" i="8"/>
  <c r="G245" i="8"/>
  <c r="E245" i="8"/>
  <c r="D245" i="8"/>
  <c r="G244" i="8"/>
  <c r="E244" i="8"/>
  <c r="D244" i="8"/>
  <c r="G243" i="8"/>
  <c r="E243" i="8"/>
  <c r="D243" i="8"/>
  <c r="G242" i="8"/>
  <c r="E242" i="8"/>
  <c r="D242" i="8"/>
  <c r="G241" i="8"/>
  <c r="E241" i="8"/>
  <c r="D241" i="8"/>
  <c r="G240" i="8"/>
  <c r="D240" i="8"/>
  <c r="G239" i="8"/>
  <c r="E239" i="8"/>
  <c r="D239" i="8"/>
  <c r="G238" i="8"/>
  <c r="E238" i="8"/>
  <c r="D238" i="8"/>
  <c r="G237" i="8"/>
  <c r="E237" i="8"/>
  <c r="D237" i="8"/>
  <c r="G236" i="8"/>
  <c r="E236" i="8"/>
  <c r="D236" i="8"/>
  <c r="G235" i="8"/>
  <c r="E235" i="8"/>
  <c r="D235" i="8"/>
  <c r="G234" i="8"/>
  <c r="E234" i="8"/>
  <c r="D234" i="8"/>
  <c r="G233" i="8"/>
  <c r="E233" i="8"/>
  <c r="D233" i="8"/>
  <c r="G232" i="8"/>
  <c r="E232" i="8"/>
  <c r="D232" i="8"/>
  <c r="G231" i="8"/>
  <c r="E231" i="8"/>
  <c r="D231" i="8"/>
  <c r="G230" i="8"/>
  <c r="E230" i="8"/>
  <c r="D230" i="8"/>
  <c r="G229" i="8"/>
  <c r="E229" i="8"/>
  <c r="D229" i="8"/>
  <c r="G228" i="8"/>
  <c r="E228" i="8"/>
  <c r="D228" i="8"/>
  <c r="G227" i="8"/>
  <c r="E227" i="8"/>
  <c r="D227" i="8"/>
  <c r="G226" i="8"/>
  <c r="E226" i="8"/>
  <c r="D226" i="8"/>
  <c r="G225" i="8"/>
  <c r="E225" i="8"/>
  <c r="D225" i="8"/>
  <c r="G224" i="8"/>
  <c r="E224" i="8"/>
  <c r="D224" i="8"/>
  <c r="G223" i="8"/>
  <c r="E223" i="8"/>
  <c r="D223" i="8"/>
  <c r="G222" i="8"/>
  <c r="E222" i="8"/>
  <c r="D222" i="8"/>
  <c r="G221" i="8"/>
  <c r="E221" i="8"/>
  <c r="D221" i="8"/>
  <c r="G220" i="8"/>
  <c r="E220" i="8"/>
  <c r="D220" i="8"/>
  <c r="G219" i="8"/>
  <c r="E219" i="8"/>
  <c r="D219" i="8"/>
  <c r="G218" i="8"/>
  <c r="E218" i="8"/>
  <c r="D218" i="8"/>
  <c r="G217" i="8"/>
  <c r="E217" i="8"/>
  <c r="D217" i="8"/>
  <c r="G216" i="8"/>
  <c r="E216" i="8"/>
  <c r="D216" i="8"/>
  <c r="G215" i="8"/>
  <c r="E215" i="8"/>
  <c r="D215" i="8"/>
  <c r="G214" i="8"/>
  <c r="E214" i="8"/>
  <c r="D214" i="8"/>
  <c r="G213" i="8"/>
  <c r="E213" i="8"/>
  <c r="D213" i="8"/>
  <c r="G212" i="8"/>
  <c r="E212" i="8"/>
  <c r="D212" i="8"/>
  <c r="G211" i="8"/>
  <c r="E211" i="8"/>
  <c r="D211" i="8"/>
  <c r="G210" i="8"/>
  <c r="E210" i="8"/>
  <c r="D210" i="8"/>
  <c r="G209" i="8"/>
  <c r="E209" i="8"/>
  <c r="D209" i="8"/>
  <c r="G208" i="8"/>
  <c r="E208" i="8"/>
  <c r="D208" i="8"/>
  <c r="G207" i="8"/>
  <c r="E207" i="8"/>
  <c r="D207" i="8"/>
  <c r="G206" i="8"/>
  <c r="E206" i="8"/>
  <c r="D206" i="8"/>
  <c r="G205" i="8"/>
  <c r="E205" i="8"/>
  <c r="D205" i="8"/>
  <c r="G204" i="8"/>
  <c r="E204" i="8"/>
  <c r="D204" i="8"/>
  <c r="G203" i="8"/>
  <c r="E203" i="8"/>
  <c r="D203" i="8"/>
  <c r="G202" i="8"/>
  <c r="E202" i="8"/>
  <c r="D202" i="8"/>
  <c r="G201" i="8"/>
  <c r="E201" i="8"/>
  <c r="D201" i="8"/>
  <c r="G200" i="8"/>
  <c r="E200" i="8"/>
  <c r="D200" i="8"/>
  <c r="G199" i="8"/>
  <c r="E199" i="8"/>
  <c r="D199" i="8"/>
  <c r="G198" i="8"/>
  <c r="E198" i="8"/>
  <c r="D198" i="8"/>
  <c r="G197" i="8"/>
  <c r="E197" i="8"/>
  <c r="D197" i="8"/>
  <c r="G196" i="8"/>
  <c r="E196" i="8"/>
  <c r="D196" i="8"/>
  <c r="G195" i="8"/>
  <c r="E195" i="8"/>
  <c r="D195" i="8"/>
  <c r="G194" i="8"/>
  <c r="E194" i="8"/>
  <c r="D194" i="8"/>
  <c r="G193" i="8"/>
  <c r="E193" i="8"/>
  <c r="D193" i="8"/>
  <c r="G192" i="8"/>
  <c r="E192" i="8"/>
  <c r="D192" i="8"/>
  <c r="G191" i="8"/>
  <c r="E191" i="8"/>
  <c r="D191" i="8"/>
  <c r="G190" i="8"/>
  <c r="E190" i="8"/>
  <c r="D190" i="8"/>
  <c r="G189" i="8"/>
  <c r="E189" i="8"/>
  <c r="D189" i="8"/>
  <c r="G188" i="8"/>
  <c r="E188" i="8"/>
  <c r="D188" i="8"/>
  <c r="G187" i="8"/>
  <c r="E187" i="8"/>
  <c r="D187" i="8"/>
  <c r="G186" i="8"/>
  <c r="E186" i="8"/>
  <c r="D186" i="8"/>
  <c r="G185" i="8"/>
  <c r="E185" i="8"/>
  <c r="D185" i="8"/>
  <c r="G184" i="8"/>
  <c r="E184" i="8"/>
  <c r="D184" i="8"/>
  <c r="G183" i="8"/>
  <c r="E183" i="8"/>
  <c r="D183" i="8"/>
  <c r="G182" i="8"/>
  <c r="E182" i="8"/>
  <c r="D182" i="8"/>
  <c r="G181" i="8"/>
  <c r="E181" i="8"/>
  <c r="D181" i="8"/>
  <c r="G180" i="8"/>
  <c r="E180" i="8"/>
  <c r="D180" i="8"/>
  <c r="G179" i="8"/>
  <c r="E179" i="8"/>
  <c r="D179" i="8"/>
  <c r="G178" i="8"/>
  <c r="E178" i="8"/>
  <c r="D178" i="8"/>
  <c r="G177" i="8"/>
  <c r="E177" i="8"/>
  <c r="D177" i="8"/>
  <c r="G176" i="8"/>
  <c r="E176" i="8"/>
  <c r="D176" i="8"/>
  <c r="G175" i="8"/>
  <c r="E175" i="8"/>
  <c r="D175" i="8"/>
  <c r="G174" i="8"/>
  <c r="E174" i="8"/>
  <c r="D174" i="8"/>
  <c r="G173" i="8"/>
  <c r="E173" i="8"/>
  <c r="D173" i="8"/>
  <c r="G172" i="8"/>
  <c r="E172" i="8"/>
  <c r="D172" i="8"/>
  <c r="G171" i="8"/>
  <c r="E171" i="8"/>
  <c r="D171" i="8"/>
  <c r="G170" i="8"/>
  <c r="E170" i="8"/>
  <c r="D170" i="8"/>
  <c r="G169" i="8"/>
  <c r="E169" i="8"/>
  <c r="D169" i="8"/>
  <c r="G168" i="8"/>
  <c r="E168" i="8"/>
  <c r="D168" i="8"/>
  <c r="G167" i="8"/>
  <c r="E167" i="8"/>
  <c r="D167" i="8"/>
  <c r="G166" i="8"/>
  <c r="E166" i="8"/>
  <c r="D166" i="8"/>
  <c r="G165" i="8"/>
  <c r="E165" i="8"/>
  <c r="D165" i="8"/>
  <c r="G164" i="8"/>
  <c r="E164" i="8"/>
  <c r="D164" i="8"/>
  <c r="G163" i="8"/>
  <c r="E163" i="8"/>
  <c r="D163" i="8"/>
  <c r="G162" i="8"/>
  <c r="E162" i="8"/>
  <c r="D162" i="8"/>
  <c r="G161" i="8"/>
  <c r="E161" i="8"/>
  <c r="D161" i="8"/>
  <c r="G160" i="8"/>
  <c r="E160" i="8"/>
  <c r="D160" i="8"/>
  <c r="G159" i="8"/>
  <c r="E159" i="8"/>
  <c r="D159" i="8"/>
  <c r="G158" i="8"/>
  <c r="E158" i="8"/>
  <c r="D158" i="8"/>
  <c r="G157" i="8"/>
  <c r="E157" i="8"/>
  <c r="D157" i="8"/>
  <c r="G156" i="8"/>
  <c r="E156" i="8"/>
  <c r="D156" i="8"/>
  <c r="G155" i="8"/>
  <c r="E155" i="8"/>
  <c r="D155" i="8"/>
  <c r="G154" i="8"/>
  <c r="E154" i="8"/>
  <c r="D154" i="8"/>
  <c r="G153" i="8"/>
  <c r="E153" i="8"/>
  <c r="D153" i="8"/>
  <c r="G152" i="8"/>
  <c r="E152" i="8"/>
  <c r="D152" i="8"/>
  <c r="G151" i="8"/>
  <c r="E151" i="8"/>
  <c r="D151" i="8"/>
  <c r="G150" i="8"/>
  <c r="E150" i="8"/>
  <c r="D150" i="8"/>
  <c r="G149" i="8"/>
  <c r="E149" i="8"/>
  <c r="D149" i="8"/>
  <c r="G148" i="8"/>
  <c r="E148" i="8"/>
  <c r="D148" i="8"/>
  <c r="G147" i="8"/>
  <c r="E147" i="8"/>
  <c r="D147" i="8"/>
  <c r="G146" i="8"/>
  <c r="E146" i="8"/>
  <c r="D146" i="8"/>
  <c r="G145" i="8"/>
  <c r="E145" i="8"/>
  <c r="D145" i="8"/>
  <c r="G144" i="8"/>
  <c r="E144" i="8"/>
  <c r="D144" i="8"/>
  <c r="G143" i="8"/>
  <c r="E143" i="8"/>
  <c r="D143" i="8"/>
  <c r="G142" i="8"/>
  <c r="E142" i="8"/>
  <c r="D142" i="8"/>
  <c r="G141" i="8"/>
  <c r="E141" i="8"/>
  <c r="D141" i="8"/>
  <c r="G140" i="8"/>
  <c r="E140" i="8"/>
  <c r="D140" i="8"/>
  <c r="G139" i="8"/>
  <c r="E139" i="8"/>
  <c r="D139" i="8"/>
  <c r="G138" i="8"/>
  <c r="E138" i="8"/>
  <c r="D138" i="8"/>
  <c r="G137" i="8"/>
  <c r="E137" i="8"/>
  <c r="D137" i="8"/>
  <c r="G136" i="8"/>
  <c r="E136" i="8"/>
  <c r="D136" i="8"/>
  <c r="G135" i="8"/>
  <c r="E135" i="8"/>
  <c r="D135" i="8"/>
  <c r="G134" i="8"/>
  <c r="E134" i="8"/>
  <c r="D134" i="8"/>
  <c r="G133" i="8"/>
  <c r="E133" i="8"/>
  <c r="D133" i="8"/>
  <c r="G132" i="8"/>
  <c r="E132" i="8"/>
  <c r="D132" i="8"/>
  <c r="G131" i="8"/>
  <c r="E131" i="8"/>
  <c r="D131" i="8"/>
  <c r="G130" i="8"/>
  <c r="E130" i="8"/>
  <c r="D130" i="8"/>
  <c r="G129" i="8"/>
  <c r="E129" i="8"/>
  <c r="D129" i="8"/>
  <c r="G128" i="8"/>
  <c r="E128" i="8"/>
  <c r="D128" i="8"/>
  <c r="G127" i="8"/>
  <c r="E127" i="8"/>
  <c r="D127" i="8"/>
  <c r="G126" i="8"/>
  <c r="E126" i="8"/>
  <c r="D126" i="8"/>
  <c r="G125" i="8"/>
  <c r="E125" i="8"/>
  <c r="D125" i="8"/>
  <c r="G124" i="8"/>
  <c r="E124" i="8"/>
  <c r="D124" i="8"/>
  <c r="G123" i="8"/>
  <c r="E123" i="8"/>
  <c r="D123" i="8"/>
  <c r="G122" i="8"/>
  <c r="E122" i="8"/>
  <c r="D122" i="8"/>
  <c r="G121" i="8"/>
  <c r="E121" i="8"/>
  <c r="D121" i="8"/>
  <c r="G120" i="8"/>
  <c r="E120" i="8"/>
  <c r="D120" i="8"/>
  <c r="G119" i="8"/>
  <c r="E119" i="8"/>
  <c r="D119" i="8"/>
  <c r="G118" i="8"/>
  <c r="E118" i="8"/>
  <c r="D118" i="8"/>
  <c r="G117" i="8"/>
  <c r="E117" i="8"/>
  <c r="D117" i="8"/>
  <c r="G116" i="8"/>
  <c r="E116" i="8"/>
  <c r="D116" i="8"/>
  <c r="G115" i="8"/>
  <c r="E115" i="8"/>
  <c r="D115" i="8"/>
  <c r="G114" i="8"/>
  <c r="E114" i="8"/>
  <c r="D114" i="8"/>
  <c r="G113" i="8"/>
  <c r="E113" i="8"/>
  <c r="D113" i="8"/>
  <c r="G112" i="8"/>
  <c r="E112" i="8"/>
  <c r="D112" i="8"/>
  <c r="G111" i="8"/>
  <c r="E111" i="8"/>
  <c r="D111" i="8"/>
  <c r="G110" i="8"/>
  <c r="E110" i="8"/>
  <c r="D110" i="8"/>
  <c r="G109" i="8"/>
  <c r="E109" i="8"/>
  <c r="D109" i="8"/>
  <c r="G108" i="8"/>
  <c r="E108" i="8"/>
  <c r="D108" i="8"/>
  <c r="G107" i="8"/>
  <c r="E107" i="8"/>
  <c r="D107" i="8"/>
  <c r="G106" i="8"/>
  <c r="E106" i="8"/>
  <c r="D106" i="8"/>
  <c r="G105" i="8"/>
  <c r="E105" i="8"/>
  <c r="D105" i="8"/>
  <c r="G104" i="8"/>
  <c r="E104" i="8"/>
  <c r="D104" i="8"/>
  <c r="G103" i="8"/>
  <c r="E103" i="8"/>
  <c r="D103" i="8"/>
  <c r="G102" i="8"/>
  <c r="E102" i="8"/>
  <c r="D102" i="8"/>
  <c r="G101" i="8"/>
  <c r="E101" i="8"/>
  <c r="D101" i="8"/>
  <c r="G100" i="8"/>
  <c r="E100" i="8"/>
  <c r="D100" i="8"/>
  <c r="G99" i="8"/>
  <c r="E99" i="8"/>
  <c r="D99" i="8"/>
  <c r="G98" i="8"/>
  <c r="E98" i="8"/>
  <c r="D98" i="8"/>
  <c r="G97" i="8"/>
  <c r="E97" i="8"/>
  <c r="D97" i="8"/>
  <c r="G96" i="8"/>
  <c r="E96" i="8"/>
  <c r="D96" i="8"/>
  <c r="G95" i="8"/>
  <c r="E95" i="8"/>
  <c r="D95" i="8"/>
  <c r="G94" i="8"/>
  <c r="E94" i="8"/>
  <c r="D94" i="8"/>
  <c r="G93" i="8"/>
  <c r="E93" i="8"/>
  <c r="D93" i="8"/>
  <c r="G92" i="8"/>
  <c r="E92" i="8"/>
  <c r="D92" i="8"/>
  <c r="G91" i="8"/>
  <c r="E91" i="8"/>
  <c r="D91" i="8"/>
  <c r="G90" i="8"/>
  <c r="E90" i="8"/>
  <c r="D90" i="8"/>
  <c r="G89" i="8"/>
  <c r="E89" i="8"/>
  <c r="D89" i="8"/>
  <c r="G88" i="8"/>
  <c r="E88" i="8"/>
  <c r="D88" i="8"/>
  <c r="G87" i="8"/>
  <c r="E87" i="8"/>
  <c r="D87" i="8"/>
  <c r="G86" i="8"/>
  <c r="E86" i="8"/>
  <c r="D86" i="8"/>
  <c r="G85" i="8"/>
  <c r="E85" i="8"/>
  <c r="D85" i="8"/>
  <c r="G84" i="8"/>
  <c r="E84" i="8"/>
  <c r="D84" i="8"/>
  <c r="G83" i="8"/>
  <c r="E83" i="8"/>
  <c r="D83" i="8"/>
  <c r="G82" i="8"/>
  <c r="E82" i="8"/>
  <c r="D82" i="8"/>
  <c r="G81" i="8"/>
  <c r="E81" i="8"/>
  <c r="D81" i="8"/>
  <c r="G80" i="8"/>
  <c r="E80" i="8"/>
  <c r="D80" i="8"/>
  <c r="G79" i="8"/>
  <c r="E79" i="8"/>
  <c r="D79" i="8"/>
  <c r="G78" i="8"/>
  <c r="E78" i="8"/>
  <c r="D78" i="8"/>
  <c r="G77" i="8"/>
  <c r="E77" i="8"/>
  <c r="D77" i="8"/>
  <c r="G76" i="8"/>
  <c r="E76" i="8"/>
  <c r="D76" i="8"/>
  <c r="G75" i="8"/>
  <c r="E75" i="8"/>
  <c r="D75" i="8"/>
  <c r="G74" i="8"/>
  <c r="E74" i="8"/>
  <c r="D74" i="8"/>
  <c r="G73" i="8"/>
  <c r="E73" i="8"/>
  <c r="D73" i="8"/>
  <c r="G72" i="8"/>
  <c r="E72" i="8"/>
  <c r="D72" i="8"/>
  <c r="G71" i="8"/>
  <c r="E71" i="8"/>
  <c r="D71" i="8"/>
  <c r="G70" i="8"/>
  <c r="E70" i="8"/>
  <c r="D70" i="8"/>
  <c r="G69" i="8"/>
  <c r="E69" i="8"/>
  <c r="D69" i="8"/>
  <c r="G68" i="8"/>
  <c r="E68" i="8"/>
  <c r="D68" i="8"/>
  <c r="G67" i="8"/>
  <c r="E67" i="8"/>
  <c r="D67" i="8"/>
  <c r="G66" i="8"/>
  <c r="E66" i="8"/>
  <c r="D66" i="8"/>
  <c r="G65" i="8"/>
  <c r="E65" i="8"/>
  <c r="D65" i="8"/>
  <c r="G64" i="8"/>
  <c r="E64" i="8"/>
  <c r="D64" i="8"/>
  <c r="G63" i="8"/>
  <c r="E63" i="8"/>
  <c r="D63" i="8"/>
  <c r="G62" i="8"/>
  <c r="E62" i="8"/>
  <c r="D62" i="8"/>
  <c r="G61" i="8"/>
  <c r="E61" i="8"/>
  <c r="D61" i="8"/>
  <c r="G60" i="8"/>
  <c r="E60" i="8"/>
  <c r="D60" i="8"/>
  <c r="G59" i="8"/>
  <c r="E59" i="8"/>
  <c r="D59" i="8"/>
  <c r="G58" i="8"/>
  <c r="E58" i="8"/>
  <c r="D58" i="8"/>
  <c r="G57" i="8"/>
  <c r="E57" i="8"/>
  <c r="D57" i="8"/>
  <c r="G56" i="8"/>
  <c r="E56" i="8"/>
  <c r="D56" i="8"/>
  <c r="G55" i="8"/>
  <c r="E55" i="8"/>
  <c r="D55" i="8"/>
  <c r="G54" i="8"/>
  <c r="E54" i="8"/>
  <c r="D54" i="8"/>
  <c r="G53" i="8"/>
  <c r="E53" i="8"/>
  <c r="D53" i="8"/>
  <c r="G52" i="8"/>
  <c r="E52" i="8"/>
  <c r="D52" i="8"/>
  <c r="G51" i="8"/>
  <c r="E51" i="8"/>
  <c r="D51" i="8"/>
  <c r="G50" i="8"/>
  <c r="E50" i="8"/>
  <c r="D50" i="8"/>
  <c r="G49" i="8"/>
  <c r="E49" i="8"/>
  <c r="D49" i="8"/>
  <c r="G48" i="8"/>
  <c r="E48" i="8"/>
  <c r="D48" i="8"/>
  <c r="G47" i="8"/>
  <c r="E47" i="8"/>
  <c r="D47" i="8"/>
  <c r="G46" i="8"/>
  <c r="E46" i="8"/>
  <c r="D46" i="8"/>
  <c r="G45" i="8"/>
  <c r="E45" i="8"/>
  <c r="D45" i="8"/>
  <c r="G44" i="8"/>
  <c r="E44" i="8"/>
  <c r="D44" i="8"/>
  <c r="G43" i="8"/>
  <c r="E43" i="8"/>
  <c r="D43" i="8"/>
  <c r="G42" i="8"/>
  <c r="E42" i="8"/>
  <c r="D42" i="8"/>
  <c r="G41" i="8"/>
  <c r="E41" i="8"/>
  <c r="D41" i="8"/>
  <c r="G40" i="8"/>
  <c r="E40" i="8"/>
  <c r="D40" i="8"/>
  <c r="G39" i="8"/>
  <c r="E39" i="8"/>
  <c r="D39" i="8"/>
  <c r="G38" i="8"/>
  <c r="E38" i="8"/>
  <c r="D38" i="8"/>
  <c r="G37" i="8"/>
  <c r="E37" i="8"/>
  <c r="D37" i="8"/>
  <c r="G36" i="8"/>
  <c r="E36" i="8"/>
  <c r="D36" i="8"/>
  <c r="G35" i="8"/>
  <c r="E35" i="8"/>
  <c r="D35" i="8"/>
  <c r="G34" i="8"/>
  <c r="E34" i="8"/>
  <c r="D34" i="8"/>
  <c r="G33" i="8"/>
  <c r="E33" i="8"/>
  <c r="D33" i="8"/>
  <c r="G32" i="8"/>
  <c r="E32" i="8"/>
  <c r="D32" i="8"/>
  <c r="G31" i="8"/>
  <c r="E31" i="8"/>
  <c r="D31" i="8"/>
  <c r="G30" i="8"/>
  <c r="E30" i="8"/>
  <c r="D30" i="8"/>
  <c r="G29" i="8"/>
  <c r="E29" i="8"/>
  <c r="D29" i="8"/>
  <c r="G28" i="8"/>
  <c r="E28" i="8"/>
  <c r="D28" i="8"/>
  <c r="G27" i="8"/>
  <c r="E27" i="8"/>
  <c r="D27" i="8"/>
  <c r="G26" i="8"/>
  <c r="E26" i="8"/>
  <c r="D26" i="8"/>
  <c r="G25" i="8"/>
  <c r="E25" i="8"/>
  <c r="D25" i="8"/>
  <c r="G24" i="8"/>
  <c r="E24" i="8"/>
  <c r="D24" i="8"/>
  <c r="G23" i="8"/>
  <c r="E23" i="8"/>
  <c r="D23" i="8"/>
  <c r="G22" i="8"/>
  <c r="E22" i="8"/>
  <c r="D22" i="8"/>
  <c r="G21" i="8"/>
  <c r="E21" i="8"/>
  <c r="D21" i="8"/>
  <c r="G20" i="8"/>
  <c r="E20" i="8"/>
  <c r="D20" i="8"/>
  <c r="G19" i="8"/>
  <c r="E19" i="8"/>
  <c r="D19" i="8"/>
  <c r="G18" i="8"/>
  <c r="E18" i="8"/>
  <c r="D18" i="8"/>
  <c r="G17" i="8"/>
  <c r="E17" i="8"/>
  <c r="D17" i="8"/>
  <c r="G16" i="8"/>
  <c r="E16" i="8"/>
  <c r="D16" i="8"/>
  <c r="G15" i="8"/>
  <c r="E15" i="8"/>
  <c r="D15" i="8"/>
  <c r="G14" i="8"/>
  <c r="E14" i="8"/>
  <c r="D14" i="8"/>
  <c r="G13" i="8"/>
  <c r="E13" i="8"/>
  <c r="D13" i="8"/>
  <c r="G12" i="8"/>
  <c r="E12" i="8"/>
  <c r="D12" i="8"/>
  <c r="G11" i="8"/>
  <c r="E11" i="8"/>
  <c r="D11" i="8"/>
  <c r="G10" i="8"/>
  <c r="E10" i="8"/>
  <c r="D10" i="8"/>
  <c r="G9" i="8"/>
  <c r="E9" i="8"/>
  <c r="D9" i="8"/>
  <c r="G8" i="8"/>
  <c r="E8" i="8"/>
  <c r="D8" i="8"/>
  <c r="C6" i="8"/>
  <c r="G5" i="8"/>
  <c r="E5" i="8"/>
  <c r="E6" i="8" s="1"/>
  <c r="D5" i="8"/>
  <c r="D6" i="8" s="1"/>
  <c r="D7" i="8" l="1"/>
  <c r="G6" i="8"/>
  <c r="G7" i="8" s="1"/>
  <c r="E7" i="8"/>
  <c r="E240" i="8" s="1"/>
  <c r="C7" i="8" l="1"/>
  <c r="B28" i="3" l="1"/>
  <c r="A12" i="1"/>
  <c r="D6" i="2"/>
  <c r="D17" i="2"/>
  <c r="B8" i="7" l="1"/>
  <c r="B10" i="7"/>
  <c r="B11" i="7"/>
  <c r="B14" i="7"/>
  <c r="B15" i="7"/>
  <c r="B17" i="7"/>
  <c r="B18" i="7"/>
  <c r="B19" i="7"/>
  <c r="B24" i="7"/>
  <c r="B26" i="7"/>
  <c r="B27" i="7"/>
  <c r="B28" i="7"/>
  <c r="B7" i="7"/>
  <c r="D10" i="2"/>
  <c r="D39" i="2"/>
  <c r="D40" i="2"/>
  <c r="C13" i="2" l="1"/>
  <c r="B29" i="7"/>
  <c r="A7" i="1" l="1"/>
  <c r="A8" i="1"/>
  <c r="A9" i="1"/>
  <c r="A10" i="1"/>
  <c r="A11" i="1"/>
  <c r="A13" i="1"/>
  <c r="A14" i="1"/>
  <c r="A6" i="1"/>
  <c r="A154" i="4" l="1"/>
  <c r="A15" i="1"/>
  <c r="F18" i="1" s="1"/>
  <c r="F9" i="6"/>
  <c r="E18" i="1"/>
  <c r="B26" i="3"/>
  <c r="B18" i="3"/>
  <c r="A18" i="3" s="1"/>
  <c r="B5" i="3"/>
  <c r="B16" i="3"/>
  <c r="B11" i="3"/>
  <c r="B33" i="3"/>
  <c r="B31" i="3"/>
  <c r="B35" i="3"/>
  <c r="B6" i="3"/>
  <c r="B34" i="3"/>
  <c r="A19" i="3" s="1"/>
  <c r="B13" i="3"/>
  <c r="A13" i="3" s="1"/>
  <c r="B25" i="3"/>
  <c r="B29" i="3"/>
  <c r="B27" i="3"/>
  <c r="B30" i="3"/>
  <c r="A22" i="3" s="1"/>
  <c r="B32" i="3"/>
  <c r="B24" i="3"/>
  <c r="B12" i="3"/>
  <c r="A26" i="3" l="1"/>
  <c r="A12" i="3"/>
  <c r="A20" i="3"/>
  <c r="A11" i="3"/>
  <c r="A34" i="3"/>
  <c r="A15" i="3"/>
  <c r="A24" i="3"/>
  <c r="A28" i="3"/>
  <c r="A6" i="3"/>
  <c r="A31" i="3"/>
  <c r="A32" i="3"/>
  <c r="A21" i="3"/>
  <c r="A27" i="3"/>
  <c r="A16" i="3"/>
  <c r="A35" i="3"/>
  <c r="A30" i="3"/>
  <c r="A33" i="3"/>
  <c r="A5" i="3"/>
  <c r="A14" i="3"/>
  <c r="A17" i="3"/>
  <c r="A25" i="3"/>
  <c r="A29" i="3"/>
  <c r="A23" i="3"/>
  <c r="E9" i="6"/>
  <c r="B37" i="3"/>
  <c r="D15" i="2"/>
  <c r="D12" i="2"/>
  <c r="D23" i="2"/>
  <c r="D14" i="2"/>
  <c r="D24" i="2"/>
  <c r="D7" i="2"/>
  <c r="D32" i="2"/>
  <c r="D20" i="2"/>
  <c r="D28" i="2"/>
  <c r="D19" i="2"/>
  <c r="C10" i="2" s="1"/>
  <c r="D41" i="2"/>
  <c r="C17" i="2" s="1"/>
  <c r="D25" i="2"/>
  <c r="D31" i="2"/>
  <c r="D26" i="2"/>
  <c r="D36" i="2"/>
  <c r="D21" i="2"/>
  <c r="C40" i="2" s="1"/>
  <c r="D29" i="2"/>
  <c r="D33" i="2"/>
  <c r="D22" i="2"/>
  <c r="D5" i="2"/>
  <c r="D38" i="2"/>
  <c r="D35" i="2"/>
  <c r="D37" i="2"/>
  <c r="C34" i="2" s="1"/>
  <c r="D43" i="2" l="1"/>
  <c r="I47" i="2" s="1"/>
  <c r="C16" i="2"/>
  <c r="C28" i="2"/>
  <c r="C26" i="2"/>
  <c r="C41" i="2"/>
  <c r="C33" i="2"/>
  <c r="C42" i="2"/>
  <c r="C27" i="2"/>
  <c r="C39" i="2"/>
  <c r="C7" i="2"/>
  <c r="C6" i="2"/>
  <c r="C21" i="2"/>
  <c r="C31" i="2"/>
  <c r="C20" i="2"/>
  <c r="C22" i="2"/>
  <c r="C15" i="2"/>
  <c r="C12" i="2"/>
  <c r="C14" i="2"/>
  <c r="C18" i="2"/>
  <c r="C38" i="2"/>
  <c r="C36" i="2"/>
  <c r="C23" i="2"/>
  <c r="C5" i="2"/>
  <c r="C37" i="2"/>
  <c r="C29" i="2"/>
  <c r="C32" i="2"/>
  <c r="C19" i="2"/>
  <c r="C24" i="2"/>
  <c r="C11" i="2"/>
  <c r="C35" i="2"/>
  <c r="C25" i="2"/>
  <c r="A37" i="3"/>
  <c r="G40" i="3"/>
  <c r="F40" i="3" s="1"/>
  <c r="F11" i="6"/>
  <c r="E11" i="6" s="1"/>
  <c r="C43" i="2" l="1"/>
  <c r="A163" i="4"/>
  <c r="H47" i="2"/>
  <c r="A164" i="4" l="1"/>
  <c r="A165" i="4" s="1"/>
  <c r="F8" i="6" l="1"/>
  <c r="E8" i="6" l="1"/>
  <c r="F10" i="6"/>
  <c r="E10" i="6" l="1"/>
  <c r="F13" i="6"/>
  <c r="E13" i="6" l="1"/>
  <c r="D9" i="6"/>
</calcChain>
</file>

<file path=xl/sharedStrings.xml><?xml version="1.0" encoding="utf-8"?>
<sst xmlns="http://schemas.openxmlformats.org/spreadsheetml/2006/main" count="2984" uniqueCount="919">
  <si>
    <t>Cost</t>
  </si>
  <si>
    <t>SYS_Height</t>
  </si>
  <si>
    <t>SYS_Depth</t>
  </si>
  <si>
    <t>SYS_Width</t>
  </si>
  <si>
    <t>Count</t>
  </si>
  <si>
    <t>DESCRIPTION HEB</t>
  </si>
  <si>
    <t>Type Mark</t>
  </si>
  <si>
    <t>340</t>
  </si>
  <si>
    <t>123</t>
  </si>
  <si>
    <t>102</t>
  </si>
  <si>
    <t>2</t>
  </si>
  <si>
    <t>מעלית ניידת לפיילה - מערך ייצור רציף</t>
  </si>
  <si>
    <t>K60</t>
  </si>
  <si>
    <t>155</t>
  </si>
  <si>
    <t>110</t>
  </si>
  <si>
    <t>201</t>
  </si>
  <si>
    <t>1</t>
  </si>
  <si>
    <t>רובוט - עיצוב בשר - מערך ייצור רציף</t>
  </si>
  <si>
    <t>K68</t>
  </si>
  <si>
    <t>218</t>
  </si>
  <si>
    <t>99</t>
  </si>
  <si>
    <t>199</t>
  </si>
  <si>
    <t>מערבל בשר- מערך ייצור רציף</t>
  </si>
  <si>
    <t>K104</t>
  </si>
  <si>
    <t>366</t>
  </si>
  <si>
    <t>382</t>
  </si>
  <si>
    <t>677</t>
  </si>
  <si>
    <t>מערכת הקפאה רציפה - מערך ייצור רציף</t>
  </si>
  <si>
    <t>K142</t>
  </si>
  <si>
    <t>400</t>
  </si>
  <si>
    <t>44</t>
  </si>
  <si>
    <t>560</t>
  </si>
  <si>
    <t>תנור בישול רציף משולב קיטור - מערך ייצור רציף</t>
  </si>
  <si>
    <t>K143</t>
  </si>
  <si>
    <t>295</t>
  </si>
  <si>
    <t>225</t>
  </si>
  <si>
    <t>ואקיום פילר רובוט -מערך ייצור רציף</t>
  </si>
  <si>
    <t>K150</t>
  </si>
  <si>
    <t>92</t>
  </si>
  <si>
    <t>55</t>
  </si>
  <si>
    <t>1230</t>
  </si>
  <si>
    <t>מסוע צורני- מערך ייצור רציף</t>
  </si>
  <si>
    <t>K198</t>
  </si>
  <si>
    <t>117</t>
  </si>
  <si>
    <t>49</t>
  </si>
  <si>
    <t>81</t>
  </si>
  <si>
    <t>מטחנה מקוררת 7 כ"ס - מערך ייצור רציף</t>
  </si>
  <si>
    <t>KE69A</t>
  </si>
  <si>
    <t>9</t>
  </si>
  <si>
    <t>45</t>
  </si>
  <si>
    <t>74</t>
  </si>
  <si>
    <t>מתקן לסלי שטיפת ירקות (עתידי 2 )</t>
  </si>
  <si>
    <t>K3</t>
  </si>
  <si>
    <t>80</t>
  </si>
  <si>
    <t>112</t>
  </si>
  <si>
    <t>משקל קומבינטורי (עתידי 2 )</t>
  </si>
  <si>
    <t>K15</t>
  </si>
  <si>
    <t>178</t>
  </si>
  <si>
    <t>105</t>
  </si>
  <si>
    <t>108</t>
  </si>
  <si>
    <t>4</t>
  </si>
  <si>
    <t>קומביסטימר 20 תבניות 1\2 גסטרו' עם פיקוד חכם (עתידי 2 )</t>
  </si>
  <si>
    <t>K17B</t>
  </si>
  <si>
    <t>48</t>
  </si>
  <si>
    <t>54</t>
  </si>
  <si>
    <t>187</t>
  </si>
  <si>
    <t>מזין וסוגר מכסים אוטומטי-(עתידי 2 )</t>
  </si>
  <si>
    <t>K22</t>
  </si>
  <si>
    <t>130</t>
  </si>
  <si>
    <t>120</t>
  </si>
  <si>
    <t>3</t>
  </si>
  <si>
    <t>ממנן קלושים-(עתידי 2 )</t>
  </si>
  <si>
    <t>K22A</t>
  </si>
  <si>
    <t>מזין צלחות אוטוומטי-(עתידי 2 )</t>
  </si>
  <si>
    <t>K24</t>
  </si>
  <si>
    <t>100</t>
  </si>
  <si>
    <t>200</t>
  </si>
  <si>
    <t>ממנן צלחות-(עתידי 2 )</t>
  </si>
  <si>
    <t>K24A</t>
  </si>
  <si>
    <t>170</t>
  </si>
  <si>
    <t>83</t>
  </si>
  <si>
    <t>318</t>
  </si>
  <si>
    <t>מסוע מעלית  עם משפך-(עתידי 2 )</t>
  </si>
  <si>
    <t>K25A</t>
  </si>
  <si>
    <t>880</t>
  </si>
  <si>
    <t>204</t>
  </si>
  <si>
    <t>מערכת מסועים  שקועה ברצפהלשינוע עגלות בצובר (עתידי 2 )</t>
  </si>
  <si>
    <t>K34</t>
  </si>
  <si>
    <t>75</t>
  </si>
  <si>
    <t>151</t>
  </si>
  <si>
    <t>חדש עגלת חלוקה מקוררת 3 (עתידי 2 ) GN עם אויר מאולץ</t>
  </si>
  <si>
    <t>K36A</t>
  </si>
  <si>
    <t>6</t>
  </si>
  <si>
    <t>עגלת חלוקה מקוררת 3(עתידי 2 ) GN עם אויר מאולץ -עתידי</t>
  </si>
  <si>
    <t>K36B</t>
  </si>
  <si>
    <t>90</t>
  </si>
  <si>
    <t>62</t>
  </si>
  <si>
    <t>מסוע  חוליות-(עתידי 2 )</t>
  </si>
  <si>
    <t>K50</t>
  </si>
  <si>
    <t>770</t>
  </si>
  <si>
    <t>מסוע חוליות-(עתידי 2 )</t>
  </si>
  <si>
    <t>K51</t>
  </si>
  <si>
    <t>450</t>
  </si>
  <si>
    <t>מסוע  חוליות- (עתידי 2 )</t>
  </si>
  <si>
    <t>K52</t>
  </si>
  <si>
    <t>60</t>
  </si>
  <si>
    <t>600</t>
  </si>
  <si>
    <t>K53</t>
  </si>
  <si>
    <t>350</t>
  </si>
  <si>
    <t>K55</t>
  </si>
  <si>
    <t>פיסטון פילר- ממנן ווליומטרי רטוב-(עתידי 2 )</t>
  </si>
  <si>
    <t>K56A</t>
  </si>
  <si>
    <t>שולחן מסתובב -(עתידי 2 ) (LAZY SUSAN)</t>
  </si>
  <si>
    <t>K61</t>
  </si>
  <si>
    <t>114</t>
  </si>
  <si>
    <t>150</t>
  </si>
  <si>
    <t>מסוע משופע עם משפך -(עתידי 2 )</t>
  </si>
  <si>
    <t>K65B</t>
  </si>
  <si>
    <t>מיכל ביניים נייד-(עתידי 2 )</t>
  </si>
  <si>
    <t>K72</t>
  </si>
  <si>
    <t>270</t>
  </si>
  <si>
    <t>ממנן ווליומטי יבש -(עתידי 2 )</t>
  </si>
  <si>
    <t>K96</t>
  </si>
  <si>
    <t>78</t>
  </si>
  <si>
    <t>שולחן קיצוץ ממונע (עתידי 2 )</t>
  </si>
  <si>
    <t>K146</t>
  </si>
  <si>
    <t>144</t>
  </si>
  <si>
    <t>184</t>
  </si>
  <si>
    <t>98</t>
  </si>
  <si>
    <t>KE71A</t>
  </si>
  <si>
    <t>180</t>
  </si>
  <si>
    <t>135</t>
  </si>
  <si>
    <t>817</t>
  </si>
  <si>
    <t>מדיח מגשים וסכום אוטומטי (עתידי 1 )</t>
  </si>
  <si>
    <t>K2A</t>
  </si>
  <si>
    <t>15</t>
  </si>
  <si>
    <t>40</t>
  </si>
  <si>
    <t>K4</t>
  </si>
  <si>
    <t>25</t>
  </si>
  <si>
    <t>עגלת דולי (עתידי 1 )</t>
  </si>
  <si>
    <t>K5</t>
  </si>
  <si>
    <t>220</t>
  </si>
  <si>
    <t>5</t>
  </si>
  <si>
    <t>מקרר\מקפיא משב מהיר 40 גסטרו' (200 ק"ג) (עתידי 1 )</t>
  </si>
  <si>
    <t>K6B</t>
  </si>
  <si>
    <t>73</t>
  </si>
  <si>
    <t>52</t>
  </si>
  <si>
    <t>61</t>
  </si>
  <si>
    <t>פח אשפה 80 ליטר (עתידי 1 )</t>
  </si>
  <si>
    <t>K9A</t>
  </si>
  <si>
    <t>עגלת כלוב לתבניות (עתידי 1 )</t>
  </si>
  <si>
    <t>K14A</t>
  </si>
  <si>
    <t>249</t>
  </si>
  <si>
    <t>388</t>
  </si>
  <si>
    <t>280</t>
  </si>
  <si>
    <t>מדיח + מהפך לעגלות ומאג (עתידי 1 )</t>
  </si>
  <si>
    <t>K28</t>
  </si>
  <si>
    <t>190</t>
  </si>
  <si>
    <t>125</t>
  </si>
  <si>
    <t>329</t>
  </si>
  <si>
    <t>מכונת שטיפת ירקות רציפה עתידית (עתידי 1 )</t>
  </si>
  <si>
    <t>K48</t>
  </si>
  <si>
    <t>195</t>
  </si>
  <si>
    <t>800</t>
  </si>
  <si>
    <t>K64</t>
  </si>
  <si>
    <t>מסוע משופע עם משפך (עתידי 1 )</t>
  </si>
  <si>
    <t>K65</t>
  </si>
  <si>
    <t>93</t>
  </si>
  <si>
    <t>154</t>
  </si>
  <si>
    <t>מחבת רב תכלתית 150 ליטר (עתידי 1 )</t>
  </si>
  <si>
    <t>K89A</t>
  </si>
  <si>
    <t>131</t>
  </si>
  <si>
    <t>240</t>
  </si>
  <si>
    <t>פסטה קוקר/צ'ילר 500 ליטר(עתידי 1 )</t>
  </si>
  <si>
    <t>K95</t>
  </si>
  <si>
    <t>300</t>
  </si>
  <si>
    <t>360</t>
  </si>
  <si>
    <t>מדיח צנטרפוגלי לעגלות ותבניות (עתידי 1 )</t>
  </si>
  <si>
    <t>K101</t>
  </si>
  <si>
    <t>K103</t>
  </si>
  <si>
    <t>175</t>
  </si>
  <si>
    <t>K105A</t>
  </si>
  <si>
    <t>70</t>
  </si>
  <si>
    <t>7</t>
  </si>
  <si>
    <t>עגלת ומאג (עתידי 1 )</t>
  </si>
  <si>
    <t>K155A</t>
  </si>
  <si>
    <t>30</t>
  </si>
  <si>
    <t>מדף צינורות (עתידי 1 )</t>
  </si>
  <si>
    <t>K159A</t>
  </si>
  <si>
    <t>כיריים אינדוקטיביות 4 מוקדים ליין 900 (עתידי 1 )</t>
  </si>
  <si>
    <t>K180</t>
  </si>
  <si>
    <t>שולחן עזר 40 עם מגירה ליין 900 (עתידי 1 )</t>
  </si>
  <si>
    <t>K181</t>
  </si>
  <si>
    <t>94</t>
  </si>
  <si>
    <t>מחבת רב תכלתית 25+25 ליטר עם בסיס (עתידי 1 )</t>
  </si>
  <si>
    <t>K183</t>
  </si>
  <si>
    <t>152</t>
  </si>
  <si>
    <t>מכונת ניקוי רצפות (עתידי 1 )</t>
  </si>
  <si>
    <t>K193</t>
  </si>
  <si>
    <t>שולחן כיור עם ברז מתז(עתידי 1 )</t>
  </si>
  <si>
    <t>K200A</t>
  </si>
  <si>
    <t>מערבל כפות- (עתידי 1 )</t>
  </si>
  <si>
    <t>KE71</t>
  </si>
  <si>
    <t>13</t>
  </si>
  <si>
    <t>28</t>
  </si>
  <si>
    <t>23</t>
  </si>
  <si>
    <t>K1</t>
  </si>
  <si>
    <t>מקרר\מקפיא משב מהיר 40 גסטרו' (200 ק"ג)</t>
  </si>
  <si>
    <t>K6</t>
  </si>
  <si>
    <t>63</t>
  </si>
  <si>
    <t>מכונה לציפוי (BREDER)</t>
  </si>
  <si>
    <t>K7</t>
  </si>
  <si>
    <t>26</t>
  </si>
  <si>
    <t>פח אשפה 80 ליטר</t>
  </si>
  <si>
    <t>K9</t>
  </si>
  <si>
    <t>עגלת כלוב לאחסון</t>
  </si>
  <si>
    <t>K10</t>
  </si>
  <si>
    <t>14</t>
  </si>
  <si>
    <t>10</t>
  </si>
  <si>
    <t>K11</t>
  </si>
  <si>
    <t>עגלת כלוב לתבניות</t>
  </si>
  <si>
    <t>K14</t>
  </si>
  <si>
    <t>104</t>
  </si>
  <si>
    <t>77</t>
  </si>
  <si>
    <t>85</t>
  </si>
  <si>
    <t>קומביסטימר 10 1/1 על מעמד</t>
  </si>
  <si>
    <t>K16</t>
  </si>
  <si>
    <t>קומביסטימר 20 תבניות 1\2 גסטרו' עם פיקוד חכם</t>
  </si>
  <si>
    <t>K17</t>
  </si>
  <si>
    <t>160</t>
  </si>
  <si>
    <t>סיר בישול עם בוחש 300 ליטר</t>
  </si>
  <si>
    <t>K19</t>
  </si>
  <si>
    <t>107</t>
  </si>
  <si>
    <t>סיר מתהפך  300 ליטר חשמל עקיף</t>
  </si>
  <si>
    <t>K19A</t>
  </si>
  <si>
    <t>185</t>
  </si>
  <si>
    <t>סיר בישול מתהפך קיטור 600 ליטר עם בוחש</t>
  </si>
  <si>
    <t>K20</t>
  </si>
  <si>
    <t>140</t>
  </si>
  <si>
    <t>211</t>
  </si>
  <si>
    <t>סיר בישול מתהפך קיטור 1200 ליטר עם בוחש</t>
  </si>
  <si>
    <t>K21</t>
  </si>
  <si>
    <t>43</t>
  </si>
  <si>
    <t>38</t>
  </si>
  <si>
    <t>מעבד מזון (קארט) 7 ליטר</t>
  </si>
  <si>
    <t>K26</t>
  </si>
  <si>
    <t>מסוע פינוי מגשים בשרי</t>
  </si>
  <si>
    <t>K27</t>
  </si>
  <si>
    <t>20</t>
  </si>
  <si>
    <t>משקל שקוע ברצפה</t>
  </si>
  <si>
    <t>K29</t>
  </si>
  <si>
    <t>K30</t>
  </si>
  <si>
    <t>K31</t>
  </si>
  <si>
    <t>מאזניים שולחניים</t>
  </si>
  <si>
    <t>K32</t>
  </si>
  <si>
    <t>מתקן סניטרי לחיטוי ידיים</t>
  </si>
  <si>
    <t>K33</t>
  </si>
  <si>
    <t>מתקן סניטרי לחיטוי ידיים ורגליים</t>
  </si>
  <si>
    <t>K33A</t>
  </si>
  <si>
    <t>50</t>
  </si>
  <si>
    <t>210</t>
  </si>
  <si>
    <t>126</t>
  </si>
  <si>
    <t>64</t>
  </si>
  <si>
    <t>106</t>
  </si>
  <si>
    <t>נפת קמח רצפתית</t>
  </si>
  <si>
    <t>K38</t>
  </si>
  <si>
    <t>124</t>
  </si>
  <si>
    <t>מערכת מינון נוזלים</t>
  </si>
  <si>
    <t>K39</t>
  </si>
  <si>
    <t>35</t>
  </si>
  <si>
    <t>32</t>
  </si>
  <si>
    <t>46</t>
  </si>
  <si>
    <t>K40</t>
  </si>
  <si>
    <t>86</t>
  </si>
  <si>
    <t>עגלת אשפה למחזור 360 ליטר</t>
  </si>
  <si>
    <t>K41</t>
  </si>
  <si>
    <t>174</t>
  </si>
  <si>
    <t>68</t>
  </si>
  <si>
    <t>עגלת מסלולים 18תבניות גסטרונום 2/1</t>
  </si>
  <si>
    <t>K42A</t>
  </si>
  <si>
    <t>מערכת אחסון משטחים 3 קומות</t>
  </si>
  <si>
    <t>K44</t>
  </si>
  <si>
    <t>260</t>
  </si>
  <si>
    <t>37</t>
  </si>
  <si>
    <t>K45a</t>
  </si>
  <si>
    <t>K46</t>
  </si>
  <si>
    <t>385</t>
  </si>
  <si>
    <t>K47</t>
  </si>
  <si>
    <t>K49a</t>
  </si>
  <si>
    <t>87</t>
  </si>
  <si>
    <t>כיריים אינדוקטיביות 4 להבות ליין 700</t>
  </si>
  <si>
    <t>K57</t>
  </si>
  <si>
    <t>Slopsink כיור</t>
  </si>
  <si>
    <t>K58</t>
  </si>
  <si>
    <t>27</t>
  </si>
  <si>
    <t>כיור שטיפת ידיים עם ברז והפעלת ברך</t>
  </si>
  <si>
    <t>K59</t>
  </si>
  <si>
    <t>162</t>
  </si>
  <si>
    <t>145</t>
  </si>
  <si>
    <t>בוררת אורז וקטניות</t>
  </si>
  <si>
    <t>K63</t>
  </si>
  <si>
    <t>K66</t>
  </si>
  <si>
    <t>K66a</t>
  </si>
  <si>
    <t>164</t>
  </si>
  <si>
    <t>כוננית 2 מדפים עומק 50 ס"מ</t>
  </si>
  <si>
    <t>K73</t>
  </si>
  <si>
    <t>כוננית 4 מדפים עומק 50 ס"מ</t>
  </si>
  <si>
    <t>K74</t>
  </si>
  <si>
    <t>K75</t>
  </si>
  <si>
    <t>K75a</t>
  </si>
  <si>
    <t>K76</t>
  </si>
  <si>
    <t>245</t>
  </si>
  <si>
    <t>כוננית 2 מדפים עומק 60 ס"מ</t>
  </si>
  <si>
    <t>K77</t>
  </si>
  <si>
    <t>255</t>
  </si>
  <si>
    <t>כוננית 4 מדפים עומק 60 ס"מ</t>
  </si>
  <si>
    <t>K79</t>
  </si>
  <si>
    <t>K79a</t>
  </si>
  <si>
    <t>K80</t>
  </si>
  <si>
    <t>K80a</t>
  </si>
  <si>
    <t>315</t>
  </si>
  <si>
    <t>K81</t>
  </si>
  <si>
    <t>322</t>
  </si>
  <si>
    <t>K82</t>
  </si>
  <si>
    <t>420</t>
  </si>
  <si>
    <t>K83</t>
  </si>
  <si>
    <t>422</t>
  </si>
  <si>
    <t>K84</t>
  </si>
  <si>
    <t>485</t>
  </si>
  <si>
    <t>K86</t>
  </si>
  <si>
    <t>510</t>
  </si>
  <si>
    <t>K87</t>
  </si>
  <si>
    <t>22</t>
  </si>
  <si>
    <t>24</t>
  </si>
  <si>
    <t>מתקן לצינור גמיש</t>
  </si>
  <si>
    <t>K88</t>
  </si>
  <si>
    <t>מחבת רב תכלתית 150 ליטר</t>
  </si>
  <si>
    <t>K89</t>
  </si>
  <si>
    <t>67</t>
  </si>
  <si>
    <t>בסיס ציוד 80 לציוד בישול מודולרי ליין 700</t>
  </si>
  <si>
    <t>K90</t>
  </si>
  <si>
    <t>K91</t>
  </si>
  <si>
    <t>שולחן עזר 40 עם מגירה ליין 700</t>
  </si>
  <si>
    <t>K92</t>
  </si>
  <si>
    <t>18</t>
  </si>
  <si>
    <t>מתקן לשני גריקן 18 ליטר</t>
  </si>
  <si>
    <t>K93</t>
  </si>
  <si>
    <t>K94</t>
  </si>
  <si>
    <t>פסטה קוקר/צ'ילר 500 ליטר</t>
  </si>
  <si>
    <t>K95A</t>
  </si>
  <si>
    <t>עגלת צלחות 6 טורים</t>
  </si>
  <si>
    <t>K97</t>
  </si>
  <si>
    <t>16</t>
  </si>
  <si>
    <t>עגלת סלים דו צדדית</t>
  </si>
  <si>
    <t>K97A</t>
  </si>
  <si>
    <t>65</t>
  </si>
  <si>
    <t>עגלת דיספנסר למגשים</t>
  </si>
  <si>
    <t>K97B</t>
  </si>
  <si>
    <t>שולחן עבודה</t>
  </si>
  <si>
    <t>K98</t>
  </si>
  <si>
    <t>122</t>
  </si>
  <si>
    <t>עגלת דולי</t>
  </si>
  <si>
    <t>K99</t>
  </si>
  <si>
    <t>307</t>
  </si>
  <si>
    <t>K102</t>
  </si>
  <si>
    <t>סלסומט 400 ליטר</t>
  </si>
  <si>
    <t>K105</t>
  </si>
  <si>
    <t>שולחן כיור עם ברז פיה ארוכה</t>
  </si>
  <si>
    <t>K106</t>
  </si>
  <si>
    <t>משטח עבודה</t>
  </si>
  <si>
    <t>K109</t>
  </si>
  <si>
    <t>תחנת מיון אישית</t>
  </si>
  <si>
    <t>K111</t>
  </si>
  <si>
    <t>מכונת אריזה אוטומטית ניידת</t>
  </si>
  <si>
    <t>K113</t>
  </si>
  <si>
    <t>250</t>
  </si>
  <si>
    <t>K118</t>
  </si>
  <si>
    <t>K121</t>
  </si>
  <si>
    <t>K122</t>
  </si>
  <si>
    <t>K123</t>
  </si>
  <si>
    <t>390</t>
  </si>
  <si>
    <t>K124</t>
  </si>
  <si>
    <t>K125</t>
  </si>
  <si>
    <t>K127</t>
  </si>
  <si>
    <t>K128</t>
  </si>
  <si>
    <t>K129</t>
  </si>
  <si>
    <t>264</t>
  </si>
  <si>
    <t>K130</t>
  </si>
  <si>
    <t>K131</t>
  </si>
  <si>
    <t>285</t>
  </si>
  <si>
    <t>K132</t>
  </si>
  <si>
    <t>K133</t>
  </si>
  <si>
    <t>298</t>
  </si>
  <si>
    <t>K134</t>
  </si>
  <si>
    <t>362</t>
  </si>
  <si>
    <t>שולחן כיור צורני עם ברז פיה ארוכה</t>
  </si>
  <si>
    <t>K136</t>
  </si>
  <si>
    <t>K137</t>
  </si>
  <si>
    <t>K138</t>
  </si>
  <si>
    <t>שולחן שני כיורים עם ברז פיה ארוכה</t>
  </si>
  <si>
    <t>K140</t>
  </si>
  <si>
    <t>K141A</t>
  </si>
  <si>
    <t>76</t>
  </si>
  <si>
    <t>262</t>
  </si>
  <si>
    <t>מקרר דלפק 5 דלתות מנוע מובנה ללא משטח עליון</t>
  </si>
  <si>
    <t>K141B</t>
  </si>
  <si>
    <t>176</t>
  </si>
  <si>
    <t>מקרר דלפק 3 דלתות מנוע מובנה ללא משטח עליון</t>
  </si>
  <si>
    <t>K141C</t>
  </si>
  <si>
    <t>59</t>
  </si>
  <si>
    <t>קוצץ מהיר 60 ליטר</t>
  </si>
  <si>
    <t>K144A</t>
  </si>
  <si>
    <t>מלגזת מפעיל הולך (מטען)</t>
  </si>
  <si>
    <t>K145</t>
  </si>
  <si>
    <t>168</t>
  </si>
  <si>
    <t>182</t>
  </si>
  <si>
    <t>מערבל סלטים (ט'פלה)</t>
  </si>
  <si>
    <t>K147</t>
  </si>
  <si>
    <t>206</t>
  </si>
  <si>
    <t>269</t>
  </si>
  <si>
    <t>טאמבלר צ'ילר 150 גלון</t>
  </si>
  <si>
    <t>K148</t>
  </si>
  <si>
    <t>יחידה לקירור מים עבור טאמבלר צ'ילר ימוקם על בגג מערכות</t>
  </si>
  <si>
    <t>K148A</t>
  </si>
  <si>
    <t>ואקיום טאמבלר</t>
  </si>
  <si>
    <t>K149</t>
  </si>
  <si>
    <t>58</t>
  </si>
  <si>
    <t>מייבש צנטריפוגלי לירקות</t>
  </si>
  <si>
    <t>K151</t>
  </si>
  <si>
    <t>קוצץ ירקות בתפוקה גבוהה</t>
  </si>
  <si>
    <t>K152</t>
  </si>
  <si>
    <t>119</t>
  </si>
  <si>
    <t>79</t>
  </si>
  <si>
    <t>מקלף ירקות קשים 30 ק"ג</t>
  </si>
  <si>
    <t>K153</t>
  </si>
  <si>
    <t>מהפך עגלות ומאג</t>
  </si>
  <si>
    <t>K154</t>
  </si>
  <si>
    <t>עגלת ומאג</t>
  </si>
  <si>
    <t>K155</t>
  </si>
  <si>
    <t>מדף כפול</t>
  </si>
  <si>
    <t>K156</t>
  </si>
  <si>
    <t>K157</t>
  </si>
  <si>
    <t>K158</t>
  </si>
  <si>
    <t>מדף צינורות</t>
  </si>
  <si>
    <t>K159</t>
  </si>
  <si>
    <t>181</t>
  </si>
  <si>
    <t>K160</t>
  </si>
  <si>
    <t>K161</t>
  </si>
  <si>
    <t>K162</t>
  </si>
  <si>
    <t>K163</t>
  </si>
  <si>
    <t>K166</t>
  </si>
  <si>
    <t>K167</t>
  </si>
  <si>
    <t>K170</t>
  </si>
  <si>
    <t>K171</t>
  </si>
  <si>
    <t>K172</t>
  </si>
  <si>
    <t>496</t>
  </si>
  <si>
    <t>מסוע חלבי</t>
  </si>
  <si>
    <t>K175</t>
  </si>
  <si>
    <t>K176</t>
  </si>
  <si>
    <t>84</t>
  </si>
  <si>
    <t>96</t>
  </si>
  <si>
    <t>מקרר\מקפיא משב מהיר 5 גסטרו' (18 ק"ג)</t>
  </si>
  <si>
    <t>K179</t>
  </si>
  <si>
    <t>בסיס ציוד 120 לציוד בישול מודולרי ליין 900</t>
  </si>
  <si>
    <t>K182</t>
  </si>
  <si>
    <t>כיריים אינדוקטיביות 6 מוקדים ליין 900</t>
  </si>
  <si>
    <t>K184</t>
  </si>
  <si>
    <t>עגלת משטח</t>
  </si>
  <si>
    <t>K185</t>
  </si>
  <si>
    <t>142</t>
  </si>
  <si>
    <t>עגלת חלוקה בצובר חם/קר 3 גסטרו עתידי</t>
  </si>
  <si>
    <t>K186</t>
  </si>
  <si>
    <t>K188</t>
  </si>
  <si>
    <t>305</t>
  </si>
  <si>
    <t>מדף פלב"מ כפול</t>
  </si>
  <si>
    <t>K195</t>
  </si>
  <si>
    <t>שולחן כיור עם ברז מתז</t>
  </si>
  <si>
    <t>K200</t>
  </si>
  <si>
    <t>K202</t>
  </si>
  <si>
    <t>12</t>
  </si>
  <si>
    <t>קופסאת אנטנות</t>
  </si>
  <si>
    <t>K203</t>
  </si>
  <si>
    <t>מנדף ללא מסננים עוצרי טיפות</t>
  </si>
  <si>
    <t>K204</t>
  </si>
  <si>
    <t>K205</t>
  </si>
  <si>
    <t>165</t>
  </si>
  <si>
    <t>K206</t>
  </si>
  <si>
    <t>K207</t>
  </si>
  <si>
    <t>1072</t>
  </si>
  <si>
    <t>2705</t>
  </si>
  <si>
    <t>מנדף עם מסננים עוצרי טיפות</t>
  </si>
  <si>
    <t>K208</t>
  </si>
  <si>
    <t>קופסאת ניר לשקעים מהרצפה</t>
  </si>
  <si>
    <t>K209</t>
  </si>
  <si>
    <t>34</t>
  </si>
  <si>
    <t>מלכודת חרקים</t>
  </si>
  <si>
    <t>K210</t>
  </si>
  <si>
    <t>תחנת מינון אישית</t>
  </si>
  <si>
    <t>K221</t>
  </si>
  <si>
    <t>K222</t>
  </si>
  <si>
    <t>K223</t>
  </si>
  <si>
    <t>K224</t>
  </si>
  <si>
    <t>K225</t>
  </si>
  <si>
    <t>K227</t>
  </si>
  <si>
    <t>K228</t>
  </si>
  <si>
    <t>K229</t>
  </si>
  <si>
    <t>219</t>
  </si>
  <si>
    <t>מקרר דלפק 4 דלתות מנוע מובנה ללא משטח עליון</t>
  </si>
  <si>
    <t>K230</t>
  </si>
  <si>
    <t>K231</t>
  </si>
  <si>
    <t>755</t>
  </si>
  <si>
    <t>1185</t>
  </si>
  <si>
    <t>K232</t>
  </si>
  <si>
    <t>460</t>
  </si>
  <si>
    <t>K233</t>
  </si>
  <si>
    <t>K234</t>
  </si>
  <si>
    <t>מהפך עגלות הידראולי</t>
  </si>
  <si>
    <t>K235</t>
  </si>
  <si>
    <t>מיכל אשפה 360 ליטר</t>
  </si>
  <si>
    <t>K236</t>
  </si>
  <si>
    <t>K237</t>
  </si>
  <si>
    <t>500</t>
  </si>
  <si>
    <t>275</t>
  </si>
  <si>
    <t>חדר קירור לעגלות עם דלתות הזזה שקופות</t>
  </si>
  <si>
    <t>KC62</t>
  </si>
  <si>
    <t>292</t>
  </si>
  <si>
    <t>KC63</t>
  </si>
  <si>
    <t>מטחנה מקוררת 7 כ"ס</t>
  </si>
  <si>
    <t>KE69</t>
  </si>
  <si>
    <t xml:space="preserve">מערך ייצור רציף </t>
  </si>
  <si>
    <t xml:space="preserve">ללא מע"מ </t>
  </si>
  <si>
    <t xml:space="preserve">כולל מע"מ </t>
  </si>
  <si>
    <t>Cost-F</t>
  </si>
  <si>
    <t>60,000</t>
  </si>
  <si>
    <t>1,300</t>
  </si>
  <si>
    <t>100,000</t>
  </si>
  <si>
    <t>940</t>
  </si>
  <si>
    <t>1,640</t>
  </si>
  <si>
    <t>1,700</t>
  </si>
  <si>
    <t>2,475</t>
  </si>
  <si>
    <t>2,700</t>
  </si>
  <si>
    <t>5,100</t>
  </si>
  <si>
    <t>5,400</t>
  </si>
  <si>
    <t>2,715</t>
  </si>
  <si>
    <t>2,925</t>
  </si>
  <si>
    <t>2,450</t>
  </si>
  <si>
    <t>2,550</t>
  </si>
  <si>
    <t>3,900</t>
  </si>
  <si>
    <t>2,625</t>
  </si>
  <si>
    <t>4,000</t>
  </si>
  <si>
    <t>4,170</t>
  </si>
  <si>
    <t>4,200</t>
  </si>
  <si>
    <t>4,500</t>
  </si>
  <si>
    <t>2,310</t>
  </si>
  <si>
    <t>5,000</t>
  </si>
  <si>
    <t>5,200</t>
  </si>
  <si>
    <t>3,600</t>
  </si>
  <si>
    <t>1,900</t>
  </si>
  <si>
    <t>15,000</t>
  </si>
  <si>
    <t>3,000</t>
  </si>
  <si>
    <t>20,000</t>
  </si>
  <si>
    <t>5,350</t>
  </si>
  <si>
    <t>9,000</t>
  </si>
  <si>
    <t>40,000</t>
  </si>
  <si>
    <t>1,200</t>
  </si>
  <si>
    <t>2,500</t>
  </si>
  <si>
    <t>80,000</t>
  </si>
  <si>
    <t>90,000</t>
  </si>
  <si>
    <t>2,800</t>
  </si>
  <si>
    <t>200,000</t>
  </si>
  <si>
    <t>300,000</t>
  </si>
  <si>
    <t>170,000</t>
  </si>
  <si>
    <t>500,000</t>
  </si>
  <si>
    <t>30,000</t>
  </si>
  <si>
    <t xml:space="preserve">רכש כניסה למטבח </t>
  </si>
  <si>
    <t>רכש עתידי 1  אומדן</t>
  </si>
  <si>
    <t>רכש עתידי 2  אומדן</t>
  </si>
  <si>
    <t>רכש עתידי 2</t>
  </si>
  <si>
    <t>רכש עתידי 1</t>
  </si>
  <si>
    <t xml:space="preserve">ריכוז עלויות </t>
  </si>
  <si>
    <t xml:space="preserve">ציוד קבוע במבנה </t>
  </si>
  <si>
    <t>130,000</t>
  </si>
  <si>
    <t>K27A</t>
  </si>
  <si>
    <t>K27B</t>
  </si>
  <si>
    <t>K27C</t>
  </si>
  <si>
    <t>מרסק אשפה -(עתידי 2 )</t>
  </si>
  <si>
    <t>תעלה להזרמת אשפה למרסק -(עתידי 2 )</t>
  </si>
  <si>
    <t xml:space="preserve">ציוד קיים </t>
  </si>
  <si>
    <t>מקרר\מקפיא משב מהיר 40 גסטרו' (200 ק"ג) קיים</t>
  </si>
  <si>
    <t>K6A</t>
  </si>
  <si>
    <t>קומביסטימר 20 תבניות 1\2 גסטרו' עם פיקוד חכם קיים</t>
  </si>
  <si>
    <t>K17A</t>
  </si>
  <si>
    <t>900</t>
  </si>
  <si>
    <t>מסוע לחלוקת מגש אישי קיים</t>
  </si>
  <si>
    <t>K35</t>
  </si>
  <si>
    <t>עגלת חלוקה מקוררת 3 קיים GN עם אויר מאולץ</t>
  </si>
  <si>
    <t>K36</t>
  </si>
  <si>
    <t>1030</t>
  </si>
  <si>
    <t>מדיח אצבעות 5930 צלחות/שעה קיים</t>
  </si>
  <si>
    <t>K37</t>
  </si>
  <si>
    <t>עגלת מסלולים 18תבניות גסטרונום 2/1 קיים</t>
  </si>
  <si>
    <t>K42</t>
  </si>
  <si>
    <t>149</t>
  </si>
  <si>
    <t>K54</t>
  </si>
  <si>
    <t>קוצץ ירקות רציף קיים</t>
  </si>
  <si>
    <t>K62</t>
  </si>
  <si>
    <t>138</t>
  </si>
  <si>
    <t>עגלת חלוקה אישית - 24 מגשים קיים</t>
  </si>
  <si>
    <t>K67</t>
  </si>
  <si>
    <t>מטחנת בשר מקוררת 3 כ"ס קיים</t>
  </si>
  <si>
    <t>K70</t>
  </si>
  <si>
    <t>276</t>
  </si>
  <si>
    <t>215</t>
  </si>
  <si>
    <t>מדיח צנטרפוגלי לעגלות ותבניות קיים</t>
  </si>
  <si>
    <t>K101A</t>
  </si>
  <si>
    <t>קוצץ מהיר 60 ליטר קיים</t>
  </si>
  <si>
    <t>K144</t>
  </si>
  <si>
    <t>עגלת חלוקה בצובר חם/קר 3 גסטרו קיים</t>
  </si>
  <si>
    <t>K186A</t>
  </si>
  <si>
    <t>מכונת שטיפת ירקות רציפה - קיים</t>
  </si>
  <si>
    <t>KE48</t>
  </si>
  <si>
    <t>מסוע משופע עם משפך קיים</t>
  </si>
  <si>
    <t>KE65</t>
  </si>
  <si>
    <t>עגלת צלחות 6 טורים קיים</t>
  </si>
  <si>
    <t>KE97</t>
  </si>
  <si>
    <t>ציוד קיים -אומדן</t>
  </si>
  <si>
    <t>K42B</t>
  </si>
  <si>
    <t>עגלת מסלולים 18תבניות גסטרונום 2/1 (עתידי 1 )</t>
  </si>
  <si>
    <t xml:space="preserve">מדיח אצבעות 5930 צלחות/שעה </t>
  </si>
  <si>
    <t>K37A</t>
  </si>
  <si>
    <t>עמדת הטענה עגלת חלוקה 24 מגשים (עתידי 2 )</t>
  </si>
  <si>
    <t xml:space="preserve">רכש כניסה למטבח + מערך ייצור רציף </t>
  </si>
  <si>
    <t>היה 60 עגלות, יושלם במידת הצורך</t>
  </si>
  <si>
    <t>יורד, תועבר עמדת השף הנוכחית</t>
  </si>
  <si>
    <t>24.08.22 נוצר</t>
  </si>
  <si>
    <t>28.9.22 עדכון</t>
  </si>
  <si>
    <t xml:space="preserve">אומדן שיבא </t>
  </si>
  <si>
    <t>comments</t>
  </si>
  <si>
    <t>Cost total</t>
  </si>
  <si>
    <t>Cost - E</t>
  </si>
  <si>
    <t>Cost - F</t>
  </si>
  <si>
    <t>במסגרת ההסכם עם ספק חומרי הניקוי</t>
  </si>
  <si>
    <t>0</t>
  </si>
  <si>
    <t>תחנת ניקיון לוינית (יסופק על ידי ספק הדטרגנטים)</t>
  </si>
  <si>
    <t xml:space="preserve">סה"כ </t>
  </si>
  <si>
    <t>מע"מ</t>
  </si>
  <si>
    <t>נדרש לתכנן חדר זמני לשטיפת עגלות ידני!!</t>
  </si>
  <si>
    <t>מדיח עגלות</t>
  </si>
  <si>
    <t>לא מתוכנן במטבח בכלל</t>
  </si>
  <si>
    <t>מינון מנות ווליומטרי</t>
  </si>
  <si>
    <t>מזין צלחות אוטוומטי</t>
  </si>
  <si>
    <t>לא מתוכנן במטבח בכלל - לבדיקת אורי</t>
  </si>
  <si>
    <t>מדיח מגשים וסכום אוטומטי עתידי</t>
  </si>
  <si>
    <t>K2</t>
  </si>
  <si>
    <t>מקרר\מקפיא משב מהיר 40 גסטרו' (200 ק"ג) עתידי</t>
  </si>
  <si>
    <t>מזין וסוגר מכסים אוטומטי</t>
  </si>
  <si>
    <t>K23</t>
  </si>
  <si>
    <t>היה 123 עגלות, יושלם במידת הצורך</t>
  </si>
  <si>
    <t>עגלת מסלולים 18תבניות גסטרונום 2/1 עתידי</t>
  </si>
  <si>
    <t>מערכת מסועים  שקועה ברצפהלשינוע עגלות בצובר</t>
  </si>
  <si>
    <t>מדיח תבניות רציף</t>
  </si>
  <si>
    <t>פסטה קוקר/צ'ילר 500 ליטר עתידי</t>
  </si>
  <si>
    <t>פיסטון פילר</t>
  </si>
  <si>
    <t>K56</t>
  </si>
  <si>
    <t>סלסומט 400 ליטר עתידי</t>
  </si>
  <si>
    <t>מדיח + מהפך לעגלות ומאג</t>
  </si>
  <si>
    <t>מכונת שטיפת ירקות רציפה עתידית</t>
  </si>
  <si>
    <t>KE48A</t>
  </si>
  <si>
    <t>מסוע לחלוקת מגש אישי עתידי</t>
  </si>
  <si>
    <t>K35A</t>
  </si>
  <si>
    <t>מסוע מעלית  עם משפך</t>
  </si>
  <si>
    <t>K25</t>
  </si>
  <si>
    <t>מעלית ניידת לפיילה</t>
  </si>
  <si>
    <t>היה 1</t>
  </si>
  <si>
    <t>קוצץ מהיר 60 ליטר עתידי</t>
  </si>
  <si>
    <t>K144B</t>
  </si>
  <si>
    <t>שולחן מסתובב (LAZY SUSAN)</t>
  </si>
  <si>
    <t>מייבש צנטריפוגלי לירקות עתידי</t>
  </si>
  <si>
    <t>K151A</t>
  </si>
  <si>
    <t>מסוע  חוליות</t>
  </si>
  <si>
    <t>35,000</t>
  </si>
  <si>
    <t>רמפת שרות מפלב"מ</t>
  </si>
  <si>
    <t>מסוע חוליות</t>
  </si>
  <si>
    <t>מסוע משופע עם משפך עתידי</t>
  </si>
  <si>
    <t>סיר נייד עם בוחש</t>
  </si>
  <si>
    <t>שולחן קיצוץ ממונע</t>
  </si>
  <si>
    <t>ארגזי פלסטיק</t>
  </si>
  <si>
    <t>במסגרת הצטיידות שוטפת</t>
  </si>
  <si>
    <t>משטח פרודוקטים ללא עלות</t>
  </si>
  <si>
    <t xml:space="preserve">2מהקיים בשרי </t>
  </si>
  <si>
    <t>1מהקיים חלבי</t>
  </si>
  <si>
    <t>היה 1, 1 ידיים כבר נרכש</t>
  </si>
  <si>
    <t>עגלת חלוקה מקוררת 3 קיים GN עם אויר מאולץ קיים</t>
  </si>
  <si>
    <t>היה 2, יירכש במידת הצורך אם יתווספו אנשים</t>
  </si>
  <si>
    <t xml:space="preserve"> עגלת חלוקה מקוררת 3 GN עם אויר מאולץ</t>
  </si>
  <si>
    <t>עגלת חלוקה מקוררת 3 GN עם אויר מאולץ -עתידי</t>
  </si>
  <si>
    <t>ג'ריקן 18 ליטר ללא עלות</t>
  </si>
  <si>
    <t>מספק השמן במסגרת עסקת הרכש</t>
  </si>
  <si>
    <t>מיכל לשמן שרוף</t>
  </si>
  <si>
    <t>כבר נרכשו</t>
  </si>
  <si>
    <t>היה 1, יירכש עתידי במידת הצורך</t>
  </si>
  <si>
    <t>רובוט - עיצוב בשר</t>
  </si>
  <si>
    <t>מטחנת בשר מקוררת 3 כ"ס עתידי</t>
  </si>
  <si>
    <t>במסרת הצטיידות</t>
  </si>
  <si>
    <t>משטח פלסטיק</t>
  </si>
  <si>
    <t>היה 22, רכש עתידי לחדר אריזה</t>
  </si>
  <si>
    <t>חלבי, היה 1 יירכש בהמשך</t>
  </si>
  <si>
    <t>400,000</t>
  </si>
  <si>
    <t>מדיח צנטרפוגלי לעגלות ותבניות</t>
  </si>
  <si>
    <t>בשרי</t>
  </si>
  <si>
    <t>רכש עתידי</t>
  </si>
  <si>
    <t>מערבל בשר</t>
  </si>
  <si>
    <t>כולל במערכת הקירור של הפרויקט- מ"א</t>
  </si>
  <si>
    <t>220,000</t>
  </si>
  <si>
    <t>ואקיום פילר רובוט</t>
  </si>
  <si>
    <t>מחבת רב תכלתית 25+25 ליטר עם בסיס</t>
  </si>
  <si>
    <t>באחריוצ יועץ חשמל</t>
  </si>
  <si>
    <t>קופסאת חשמל לשקעים מהרצפה</t>
  </si>
  <si>
    <t>דחסנית אשפה</t>
  </si>
  <si>
    <t>דחסנית קרטונים</t>
  </si>
  <si>
    <t>באחריות מ"א</t>
  </si>
  <si>
    <t>1048</t>
  </si>
  <si>
    <t>ח. הקפאת בע"ד</t>
  </si>
  <si>
    <t>KC2</t>
  </si>
  <si>
    <t>470</t>
  </si>
  <si>
    <t>הקפאה כללי</t>
  </si>
  <si>
    <t>KC5</t>
  </si>
  <si>
    <t>380</t>
  </si>
  <si>
    <t>ק.פרוד' פרווה</t>
  </si>
  <si>
    <t>KC6</t>
  </si>
  <si>
    <t>564</t>
  </si>
  <si>
    <t>550</t>
  </si>
  <si>
    <t>ח.  קירור יר"פ קלופים</t>
  </si>
  <si>
    <t>KC8</t>
  </si>
  <si>
    <t>964</t>
  </si>
  <si>
    <t>503</t>
  </si>
  <si>
    <t>ח. קירור יר"פ גלם</t>
  </si>
  <si>
    <t>KC9</t>
  </si>
  <si>
    <t>935</t>
  </si>
  <si>
    <t>302</t>
  </si>
  <si>
    <t>ק. יר"פ 
בתהליך</t>
  </si>
  <si>
    <t>KC17</t>
  </si>
  <si>
    <t>763</t>
  </si>
  <si>
    <t>ק. סלטים</t>
  </si>
  <si>
    <t>KC19</t>
  </si>
  <si>
    <t>290</t>
  </si>
  <si>
    <t>ח. הפשרה לבע"כ</t>
  </si>
  <si>
    <t>KC21</t>
  </si>
  <si>
    <t>376</t>
  </si>
  <si>
    <t>ח. הפשרה לבשר</t>
  </si>
  <si>
    <t>KC22</t>
  </si>
  <si>
    <t>221</t>
  </si>
  <si>
    <t>הפשרה דגים</t>
  </si>
  <si>
    <t>KC23</t>
  </si>
  <si>
    <t>228</t>
  </si>
  <si>
    <t>הפשרה רמ"מ</t>
  </si>
  <si>
    <t>KC24</t>
  </si>
  <si>
    <t>740</t>
  </si>
  <si>
    <t>320</t>
  </si>
  <si>
    <t>ח. קירור בע"כ בתהליך</t>
  </si>
  <si>
    <t>KC28</t>
  </si>
  <si>
    <t>310</t>
  </si>
  <si>
    <t>ח. קירור בשר בתהליך</t>
  </si>
  <si>
    <t>KC29</t>
  </si>
  <si>
    <t>KC30</t>
  </si>
  <si>
    <t>234</t>
  </si>
  <si>
    <t>ח. קירור למוצרי רמ"מ בתהליך</t>
  </si>
  <si>
    <t>KC31</t>
  </si>
  <si>
    <t>חדר קירור</t>
  </si>
  <si>
    <t>KC33</t>
  </si>
  <si>
    <t>335</t>
  </si>
  <si>
    <t>579</t>
  </si>
  <si>
    <t>ק. אופרטיבי
חלבי</t>
  </si>
  <si>
    <t>KC35</t>
  </si>
  <si>
    <t>735</t>
  </si>
  <si>
    <t>ח. קירור תוצ"ג  חלבי לפני אריזה</t>
  </si>
  <si>
    <t>KC40</t>
  </si>
  <si>
    <t>1057</t>
  </si>
  <si>
    <t>ח. קירור תוצ"ג  בשרי לפני אריזה</t>
  </si>
  <si>
    <t>KC41</t>
  </si>
  <si>
    <t>1055</t>
  </si>
  <si>
    <t>חדר הקפאה  תוצ"ג</t>
  </si>
  <si>
    <t>KC45</t>
  </si>
  <si>
    <t>256</t>
  </si>
  <si>
    <t>חדר הפשרה מבוקר</t>
  </si>
  <si>
    <t>KC46</t>
  </si>
  <si>
    <t>840</t>
  </si>
  <si>
    <t>1438</t>
  </si>
  <si>
    <t>ח. קירור תוצ"ג בשרי אחרי אריזה</t>
  </si>
  <si>
    <t>KC47</t>
  </si>
  <si>
    <t>1080</t>
  </si>
  <si>
    <t>1350</t>
  </si>
  <si>
    <t>ח. קירור תוצ"ג חלבי אחרי אריזה</t>
  </si>
  <si>
    <t>KC48</t>
  </si>
  <si>
    <t>480</t>
  </si>
  <si>
    <t>ח. קירור תוצ"ג פרווה אחרי אריזה</t>
  </si>
  <si>
    <t>KC49</t>
  </si>
  <si>
    <t>345</t>
  </si>
  <si>
    <t>חדר קירור פרווה</t>
  </si>
  <si>
    <t>KC51A</t>
  </si>
  <si>
    <t>230</t>
  </si>
  <si>
    <t>KC51B</t>
  </si>
  <si>
    <t>293</t>
  </si>
  <si>
    <t>ח. קירור פרודוקטים חלביים</t>
  </si>
  <si>
    <t>KC61</t>
  </si>
  <si>
    <t>מכונת שטיפת ירקות רציפה קיימת</t>
  </si>
  <si>
    <t>היו 3</t>
  </si>
  <si>
    <t>היה 3</t>
  </si>
  <si>
    <t>מערבל כפות</t>
  </si>
  <si>
    <t>2,100</t>
  </si>
  <si>
    <t>K78</t>
  </si>
  <si>
    <t>3,150</t>
  </si>
  <si>
    <t>3,220</t>
  </si>
  <si>
    <t>3,750</t>
  </si>
  <si>
    <t>31</t>
  </si>
  <si>
    <t>מדף צינורות פלב"מ</t>
  </si>
  <si>
    <t>K174</t>
  </si>
  <si>
    <t>3,960</t>
  </si>
  <si>
    <t>שולחן עזר 40 עם מגירה ליין 900</t>
  </si>
  <si>
    <t>4,220</t>
  </si>
  <si>
    <t>4,275</t>
  </si>
  <si>
    <t>4,470</t>
  </si>
  <si>
    <t>4,752</t>
  </si>
  <si>
    <t>4,800</t>
  </si>
  <si>
    <t>4,850</t>
  </si>
  <si>
    <t>K43</t>
  </si>
  <si>
    <t>K108</t>
  </si>
  <si>
    <t>שולחן כיור פלב"מ</t>
  </si>
  <si>
    <t>5,280</t>
  </si>
  <si>
    <t>5,600</t>
  </si>
  <si>
    <t>5,625</t>
  </si>
  <si>
    <t>375</t>
  </si>
  <si>
    <t>5,700</t>
  </si>
  <si>
    <t>5,960</t>
  </si>
  <si>
    <t>היה 12, בפועל 1 בשרטוט</t>
  </si>
  <si>
    <t>6,000</t>
  </si>
  <si>
    <t>6,760</t>
  </si>
  <si>
    <t>7,020</t>
  </si>
  <si>
    <t>7,240</t>
  </si>
  <si>
    <t>7,440</t>
  </si>
  <si>
    <t>מערכת הקפאה רציפה</t>
  </si>
  <si>
    <t>תנור בישול רציף משולב קיטור</t>
  </si>
  <si>
    <t>7,800</t>
  </si>
  <si>
    <t>9,450</t>
  </si>
  <si>
    <t>K119</t>
  </si>
  <si>
    <t>10,000</t>
  </si>
  <si>
    <t>K110</t>
  </si>
  <si>
    <t>יורד לאור שינוי תהליך</t>
  </si>
  <si>
    <t>מסוע צורני</t>
  </si>
  <si>
    <t>מערכת אחסון משטחים 2 קומות</t>
  </si>
  <si>
    <t>היה 12 עגלות, יושלם במידת הצורך</t>
  </si>
  <si>
    <t>מתקן לסלי שטיפת ירקות</t>
  </si>
  <si>
    <t>היה 1, יורד התהליך</t>
  </si>
  <si>
    <t>היה 127, רכש עתידי במידת הצורך</t>
  </si>
  <si>
    <t>בישול חלבי</t>
  </si>
  <si>
    <t>כיריים אינדוקטיביות 4 מוקדים ליין 900</t>
  </si>
  <si>
    <t>היה 46, יירכשו נוספות במידת הצורך</t>
  </si>
  <si>
    <t>היו 2, יורד התהליך</t>
  </si>
  <si>
    <t>K49</t>
  </si>
  <si>
    <t>מחויב למחלקות הדיאטה - בשרי וחלבי</t>
  </si>
  <si>
    <t>היה 101 - חסרים היום 55</t>
  </si>
  <si>
    <t>מכונה רכובה, ייבחן להמשיך עם רגילות בדחיפה</t>
  </si>
  <si>
    <t>מכונת ניקוי רצפות</t>
  </si>
  <si>
    <t>כריכים וירקות, היה 1 (לבדוק רכש!!! 2023)</t>
  </si>
  <si>
    <t>סיר מתהפך  300 ליטר</t>
  </si>
  <si>
    <t>לא הקוצץ הזה אלא חליפי</t>
  </si>
  <si>
    <t>קוצץ ירקות תלת מימדי</t>
  </si>
  <si>
    <t>חסכון במשקלי חומר גלם וטעם</t>
  </si>
  <si>
    <t>מערכת שינוע לעגלות חלוקה</t>
  </si>
  <si>
    <t>חלבי, היו 6, יירכש עתידי בהתאם לצורך</t>
  </si>
  <si>
    <t xml:space="preserve">מחבת רב תכלתית 150 ליטר </t>
  </si>
  <si>
    <t>בלנדר בשרי,חלבי וטחינה (1מיידי)</t>
  </si>
  <si>
    <t>סיר מבשל - גולש וכו'</t>
  </si>
  <si>
    <t>היו 4, רכש 3 חדשים לבשרי</t>
  </si>
  <si>
    <t>קומביסטימר 20 תבניות 1\2 גסטרו' עם פיקוד חכם עתידי</t>
  </si>
  <si>
    <t>כל בישול הקטניות</t>
  </si>
  <si>
    <t>עמדת הטענה עגלת חלוקה 24 מגשים</t>
  </si>
  <si>
    <t>K45</t>
  </si>
  <si>
    <t>מחבת רב תכלתית 150 ליטר עתידי</t>
  </si>
  <si>
    <t>1קיים יעבור, 1 רכש</t>
  </si>
  <si>
    <t>כל תהליך המינון וקירור עד לאריזה לקעריות</t>
  </si>
  <si>
    <t>תקרה מנדפת בשרי</t>
  </si>
  <si>
    <t>ציוד קבוע במבנה</t>
  </si>
  <si>
    <t>K238</t>
  </si>
  <si>
    <t>רכש עתידי 2  אומדן (לא מתוכנן לרכש)</t>
  </si>
  <si>
    <t>טאמבלר צ'ילר 150 גלון (מרקים)</t>
  </si>
  <si>
    <t>ללא מע"מ</t>
  </si>
  <si>
    <t>עם מע"מ</t>
  </si>
  <si>
    <t xml:space="preserve">מתקן סניטרי לחיטוי ידיים- קיים </t>
  </si>
  <si>
    <t>K99A</t>
  </si>
  <si>
    <t>מכונה לציפוי (BREDER) (עתידי 1 )</t>
  </si>
  <si>
    <t>ואקיום טאמבלר (עתידי 1 )</t>
  </si>
  <si>
    <t>מקלף ירקות קשים 30 ק"ג (עתידי 1 )</t>
  </si>
  <si>
    <t xml:space="preserve">מיכל נירוסטה לאחסון שמן שורף ע"י מערך האשפה </t>
  </si>
  <si>
    <t xml:space="preserve">מיכל נירוסטה לאחסון שאריות נוזלי מזון ע"י מערך האשפה </t>
  </si>
  <si>
    <t>K145A</t>
  </si>
  <si>
    <t xml:space="preserve">מלגזת מפעיל הולך (מטען)  קיים </t>
  </si>
  <si>
    <t xml:space="preserve">כיריים אינדוקטיביות - עמדת דף קיימת </t>
  </si>
  <si>
    <t>K33C</t>
  </si>
  <si>
    <t>K210A</t>
  </si>
  <si>
    <t>מחבת רב תכלתית 150 ליטר (עתידי 2 )</t>
  </si>
  <si>
    <t>פסטה קוקר/צ'ילר 500 ליטר(עתידי 2 )</t>
  </si>
  <si>
    <t>סלסומט 400 ליטר עתידי (עתידי 1 )</t>
  </si>
  <si>
    <t xml:space="preserve">מכונת ניקוי רצפות - קיים </t>
  </si>
  <si>
    <t xml:space="preserve">תמונות </t>
  </si>
  <si>
    <t xml:space="preserve">
</t>
  </si>
  <si>
    <t xml:space="preserve">
</t>
  </si>
  <si>
    <t>ללא מעמ</t>
  </si>
  <si>
    <t xml:space="preserve">משקל רצפתי נייד </t>
  </si>
  <si>
    <r>
      <t xml:space="preserve">ארגזי פלסטיק (עתידי 1 ) </t>
    </r>
    <r>
      <rPr>
        <b/>
        <sz val="11"/>
        <color theme="4"/>
        <rFont val="Calibri"/>
        <family val="2"/>
      </rPr>
      <t xml:space="preserve">הצטיידות שוטפת </t>
    </r>
  </si>
  <si>
    <t xml:space="preserve">מדיח עגלות </t>
  </si>
  <si>
    <r>
      <t xml:space="preserve">תחנת ניקיון לוינית </t>
    </r>
    <r>
      <rPr>
        <b/>
        <sz val="11"/>
        <rFont val="Calibri"/>
        <family val="2"/>
      </rPr>
      <t>(יסופק על ידי ספק הדטרגנטים)</t>
    </r>
  </si>
  <si>
    <r>
      <t xml:space="preserve">משטח פרודוקטים </t>
    </r>
    <r>
      <rPr>
        <b/>
        <sz val="11"/>
        <rFont val="Calibri"/>
        <family val="2"/>
      </rPr>
      <t xml:space="preserve">הצטיידות שוטפת </t>
    </r>
  </si>
  <si>
    <r>
      <t xml:space="preserve">ג'ריקן 18 ליטר </t>
    </r>
    <r>
      <rPr>
        <b/>
        <sz val="11"/>
        <rFont val="Calibri"/>
        <family val="2"/>
      </rPr>
      <t xml:space="preserve">הצטיידות שוטפת </t>
    </r>
  </si>
  <si>
    <r>
      <t xml:space="preserve">משטח פלסטיק  </t>
    </r>
    <r>
      <rPr>
        <b/>
        <sz val="11"/>
        <rFont val="Calibri"/>
        <family val="2"/>
      </rPr>
      <t xml:space="preserve">הצטיידות שוטפת </t>
    </r>
  </si>
  <si>
    <r>
      <t xml:space="preserve">דחסנית אשפה </t>
    </r>
    <r>
      <rPr>
        <b/>
        <sz val="11"/>
        <rFont val="Calibri"/>
        <family val="2"/>
      </rPr>
      <t xml:space="preserve">ע"י מערך האשפה </t>
    </r>
  </si>
  <si>
    <r>
      <t xml:space="preserve">דחסנית קרטונים </t>
    </r>
    <r>
      <rPr>
        <b/>
        <sz val="11"/>
        <rFont val="Calibri"/>
        <family val="2"/>
      </rPr>
      <t xml:space="preserve">ע"י מערך האשפה </t>
    </r>
  </si>
  <si>
    <t>ציוד חיוני למטבח - עד 4 שעות</t>
  </si>
  <si>
    <t>מס"ד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</si>
</sst>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₪&quot;\ #,##0"/>
    <numFmt numFmtId="165" formatCode="_ [$₪-40D]\ * #,##0_ ;_ [$₪-40D]\ * \-#,##0_ ;_ [$₪-40D]\ * &quot;-&quot;??_ ;_ @_ "/>
  </numFmts>
  <fonts count="18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color rgb="FFFF0000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b/>
      <u/>
      <sz val="11"/>
      <color rgb="FFFF0000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sz val="11"/>
      <color rgb="FFFF0000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70C0"/>
      <name val="Calibri"/>
      <family val="2"/>
    </font>
    <font>
      <sz val="11"/>
      <color rgb="FF00B050"/>
      <name val="Calibri"/>
      <family val="2"/>
    </font>
    <font>
      <sz val="11"/>
      <color theme="4"/>
      <name val="Calibri"/>
      <family val="2"/>
    </font>
    <font>
      <b/>
      <sz val="11"/>
      <color theme="4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798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/>
    <xf numFmtId="0" fontId="0" fillId="0" borderId="6" xfId="0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9" xfId="0" applyFont="1" applyBorder="1"/>
    <xf numFmtId="0" fontId="0" fillId="0" borderId="10" xfId="0" applyBorder="1"/>
    <xf numFmtId="0" fontId="1" fillId="0" borderId="12" xfId="0" applyFont="1" applyBorder="1"/>
    <xf numFmtId="0" fontId="0" fillId="0" borderId="14" xfId="0" applyBorder="1"/>
    <xf numFmtId="0" fontId="0" fillId="0" borderId="15" xfId="0" applyBorder="1"/>
    <xf numFmtId="0" fontId="0" fillId="0" borderId="4" xfId="0" applyBorder="1"/>
    <xf numFmtId="0" fontId="0" fillId="0" borderId="6" xfId="0" applyBorder="1"/>
    <xf numFmtId="0" fontId="0" fillId="0" borderId="16" xfId="0" applyBorder="1"/>
    <xf numFmtId="0" fontId="1" fillId="0" borderId="1" xfId="0" applyFont="1" applyBorder="1"/>
    <xf numFmtId="0" fontId="1" fillId="0" borderId="19" xfId="0" applyFont="1" applyBorder="1"/>
    <xf numFmtId="0" fontId="1" fillId="0" borderId="20" xfId="0" applyFont="1" applyBorder="1"/>
    <xf numFmtId="3" fontId="0" fillId="0" borderId="5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3" fontId="0" fillId="0" borderId="1" xfId="0" applyNumberFormat="1" applyBorder="1" applyAlignment="1">
      <alignment horizontal="center"/>
    </xf>
    <xf numFmtId="3" fontId="0" fillId="0" borderId="8" xfId="0" applyNumberForma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0" fontId="1" fillId="0" borderId="0" xfId="0" applyFont="1"/>
    <xf numFmtId="3" fontId="2" fillId="0" borderId="11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0" fontId="3" fillId="0" borderId="17" xfId="0" applyFont="1" applyBorder="1"/>
    <xf numFmtId="0" fontId="3" fillId="5" borderId="17" xfId="0" applyFont="1" applyFill="1" applyBorder="1"/>
    <xf numFmtId="0" fontId="3" fillId="7" borderId="17" xfId="0" applyFont="1" applyFill="1" applyBorder="1"/>
    <xf numFmtId="0" fontId="3" fillId="6" borderId="17" xfId="0" applyFont="1" applyFill="1" applyBorder="1"/>
    <xf numFmtId="0" fontId="3" fillId="3" borderId="17" xfId="0" applyFont="1" applyFill="1" applyBorder="1"/>
    <xf numFmtId="0" fontId="0" fillId="0" borderId="1" xfId="0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0" fontId="2" fillId="0" borderId="3" xfId="0" applyFont="1" applyBorder="1"/>
    <xf numFmtId="3" fontId="0" fillId="0" borderId="5" xfId="0" applyNumberFormat="1" applyBorder="1"/>
    <xf numFmtId="3" fontId="0" fillId="8" borderId="5" xfId="0" applyNumberFormat="1" applyFill="1" applyBorder="1"/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3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3" fontId="8" fillId="9" borderId="2" xfId="0" applyNumberFormat="1" applyFont="1" applyFill="1" applyBorder="1" applyAlignment="1">
      <alignment horizontal="center"/>
    </xf>
    <xf numFmtId="3" fontId="8" fillId="10" borderId="3" xfId="0" applyNumberFormat="1" applyFont="1" applyFill="1" applyBorder="1" applyAlignment="1">
      <alignment horizontal="center"/>
    </xf>
    <xf numFmtId="3" fontId="8" fillId="11" borderId="3" xfId="0" applyNumberFormat="1" applyFont="1" applyFill="1" applyBorder="1" applyAlignment="1">
      <alignment horizontal="center"/>
    </xf>
    <xf numFmtId="3" fontId="8" fillId="12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" fontId="0" fillId="9" borderId="5" xfId="0" applyNumberFormat="1" applyFill="1" applyBorder="1"/>
    <xf numFmtId="3" fontId="0" fillId="10" borderId="1" xfId="0" applyNumberFormat="1" applyFill="1" applyBorder="1" applyAlignment="1">
      <alignment horizontal="center"/>
    </xf>
    <xf numFmtId="3" fontId="0" fillId="11" borderId="1" xfId="0" applyNumberFormat="1" applyFill="1" applyBorder="1" applyAlignment="1">
      <alignment horizontal="center"/>
    </xf>
    <xf numFmtId="3" fontId="0" fillId="12" borderId="1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13" borderId="6" xfId="0" applyFill="1" applyBorder="1" applyAlignment="1">
      <alignment horizontal="center"/>
    </xf>
    <xf numFmtId="3" fontId="8" fillId="0" borderId="5" xfId="0" applyNumberFormat="1" applyFont="1" applyBorder="1"/>
    <xf numFmtId="3" fontId="8" fillId="9" borderId="5" xfId="0" applyNumberFormat="1" applyFont="1" applyFill="1" applyBorder="1"/>
    <xf numFmtId="3" fontId="8" fillId="10" borderId="1" xfId="0" applyNumberFormat="1" applyFont="1" applyFill="1" applyBorder="1" applyAlignment="1">
      <alignment horizontal="center"/>
    </xf>
    <xf numFmtId="3" fontId="8" fillId="11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9" fillId="0" borderId="5" xfId="0" applyNumberFormat="1" applyFont="1" applyBorder="1"/>
    <xf numFmtId="3" fontId="9" fillId="9" borderId="5" xfId="0" applyNumberFormat="1" applyFont="1" applyFill="1" applyBorder="1"/>
    <xf numFmtId="3" fontId="9" fillId="10" borderId="1" xfId="0" applyNumberFormat="1" applyFont="1" applyFill="1" applyBorder="1" applyAlignment="1">
      <alignment horizontal="center"/>
    </xf>
    <xf numFmtId="3" fontId="9" fillId="11" borderId="1" xfId="0" applyNumberFormat="1" applyFont="1" applyFill="1" applyBorder="1" applyAlignment="1">
      <alignment horizontal="center"/>
    </xf>
    <xf numFmtId="3" fontId="0" fillId="5" borderId="5" xfId="0" applyNumberFormat="1" applyFill="1" applyBorder="1"/>
    <xf numFmtId="0" fontId="10" fillId="0" borderId="1" xfId="0" applyFont="1" applyBorder="1" applyAlignment="1">
      <alignment horizontal="center"/>
    </xf>
    <xf numFmtId="0" fontId="0" fillId="7" borderId="6" xfId="0" applyFill="1" applyBorder="1" applyAlignment="1">
      <alignment horizontal="center"/>
    </xf>
    <xf numFmtId="3" fontId="4" fillId="11" borderId="1" xfId="0" applyNumberFormat="1" applyFont="1" applyFill="1" applyBorder="1" applyAlignment="1">
      <alignment horizontal="center"/>
    </xf>
    <xf numFmtId="0" fontId="0" fillId="14" borderId="6" xfId="0" applyFill="1" applyBorder="1" applyAlignment="1">
      <alignment horizontal="center"/>
    </xf>
    <xf numFmtId="0" fontId="1" fillId="14" borderId="6" xfId="0" applyFont="1" applyFill="1" applyBorder="1" applyAlignment="1">
      <alignment horizontal="center"/>
    </xf>
    <xf numFmtId="3" fontId="1" fillId="0" borderId="5" xfId="0" applyNumberFormat="1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3" fontId="0" fillId="15" borderId="5" xfId="0" applyNumberFormat="1" applyFill="1" applyBorder="1"/>
    <xf numFmtId="0" fontId="0" fillId="14" borderId="1" xfId="0" applyFill="1" applyBorder="1" applyAlignment="1">
      <alignment horizontal="center"/>
    </xf>
    <xf numFmtId="0" fontId="0" fillId="14" borderId="1" xfId="0" applyFill="1" applyBorder="1"/>
    <xf numFmtId="3" fontId="0" fillId="14" borderId="5" xfId="0" applyNumberFormat="1" applyFill="1" applyBorder="1"/>
    <xf numFmtId="0" fontId="1" fillId="13" borderId="6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3" fontId="0" fillId="0" borderId="21" xfId="0" applyNumberFormat="1" applyBorder="1"/>
    <xf numFmtId="3" fontId="0" fillId="9" borderId="21" xfId="0" applyNumberFormat="1" applyFill="1" applyBorder="1"/>
    <xf numFmtId="3" fontId="0" fillId="10" borderId="8" xfId="0" applyNumberFormat="1" applyFill="1" applyBorder="1" applyAlignment="1">
      <alignment horizontal="center"/>
    </xf>
    <xf numFmtId="3" fontId="0" fillId="11" borderId="8" xfId="0" applyNumberFormat="1" applyFill="1" applyBorder="1" applyAlignment="1">
      <alignment horizontal="center"/>
    </xf>
    <xf numFmtId="3" fontId="0" fillId="12" borderId="8" xfId="0" applyNumberForma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3" fontId="0" fillId="0" borderId="7" xfId="0" applyNumberFormat="1" applyBorder="1"/>
    <xf numFmtId="0" fontId="1" fillId="0" borderId="8" xfId="0" applyFont="1" applyBorder="1"/>
    <xf numFmtId="3" fontId="0" fillId="9" borderId="23" xfId="0" applyNumberFormat="1" applyFill="1" applyBorder="1"/>
    <xf numFmtId="3" fontId="0" fillId="10" borderId="0" xfId="0" applyNumberFormat="1" applyFill="1" applyAlignment="1">
      <alignment horizontal="center"/>
    </xf>
    <xf numFmtId="3" fontId="0" fillId="11" borderId="0" xfId="0" applyNumberFormat="1" applyFill="1" applyAlignment="1">
      <alignment horizontal="center"/>
    </xf>
    <xf numFmtId="3" fontId="0" fillId="12" borderId="0" xfId="0" applyNumberFormat="1" applyFill="1" applyAlignment="1">
      <alignment horizontal="center"/>
    </xf>
    <xf numFmtId="0" fontId="0" fillId="13" borderId="0" xfId="0" applyFill="1" applyAlignment="1">
      <alignment horizontal="center"/>
    </xf>
    <xf numFmtId="3" fontId="0" fillId="9" borderId="24" xfId="0" applyNumberFormat="1" applyFill="1" applyBorder="1"/>
    <xf numFmtId="0" fontId="1" fillId="13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10" fillId="0" borderId="1" xfId="0" applyFont="1" applyBorder="1"/>
    <xf numFmtId="3" fontId="10" fillId="0" borderId="1" xfId="0" applyNumberFormat="1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6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1" xfId="0" applyBorder="1" applyAlignment="1">
      <alignment horizontal="left"/>
    </xf>
    <xf numFmtId="3" fontId="13" fillId="0" borderId="8" xfId="0" applyNumberFormat="1" applyFont="1" applyBorder="1" applyAlignment="1">
      <alignment horizontal="right"/>
    </xf>
    <xf numFmtId="0" fontId="12" fillId="0" borderId="0" xfId="0" applyFont="1"/>
    <xf numFmtId="0" fontId="0" fillId="0" borderId="25" xfId="0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0" fontId="0" fillId="0" borderId="7" xfId="0" applyBorder="1"/>
    <xf numFmtId="0" fontId="0" fillId="0" borderId="9" xfId="0" applyBorder="1"/>
    <xf numFmtId="0" fontId="2" fillId="0" borderId="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0" fontId="0" fillId="0" borderId="5" xfId="0" applyBorder="1" applyAlignment="1">
      <alignment wrapText="1"/>
    </xf>
    <xf numFmtId="164" fontId="1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2" fillId="0" borderId="5" xfId="0" applyNumberFormat="1" applyFont="1" applyBorder="1" applyAlignment="1">
      <alignment horizontal="center"/>
    </xf>
    <xf numFmtId="3" fontId="1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8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5" fillId="8" borderId="6" xfId="0" applyFont="1" applyFill="1" applyBorder="1" applyAlignment="1">
      <alignment horizontal="right"/>
    </xf>
    <xf numFmtId="0" fontId="15" fillId="0" borderId="6" xfId="0" applyFont="1" applyBorder="1" applyAlignment="1">
      <alignment horizontal="right"/>
    </xf>
    <xf numFmtId="3" fontId="15" fillId="16" borderId="5" xfId="0" applyNumberFormat="1" applyFont="1" applyFill="1" applyBorder="1" applyAlignment="1">
      <alignment horizontal="right"/>
    </xf>
    <xf numFmtId="3" fontId="15" fillId="16" borderId="1" xfId="0" applyNumberFormat="1" applyFont="1" applyFill="1" applyBorder="1" applyAlignment="1">
      <alignment horizontal="right"/>
    </xf>
    <xf numFmtId="0" fontId="15" fillId="16" borderId="1" xfId="0" applyFont="1" applyFill="1" applyBorder="1" applyAlignment="1">
      <alignment horizontal="center"/>
    </xf>
    <xf numFmtId="0" fontId="15" fillId="16" borderId="1" xfId="0" applyFont="1" applyFill="1" applyBorder="1"/>
    <xf numFmtId="0" fontId="15" fillId="16" borderId="6" xfId="0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16" borderId="1" xfId="0" applyFont="1" applyFill="1" applyBorder="1" applyAlignment="1">
      <alignment horizontal="center"/>
    </xf>
    <xf numFmtId="0" fontId="16" fillId="0" borderId="1" xfId="0" applyFont="1" applyBorder="1"/>
    <xf numFmtId="0" fontId="16" fillId="0" borderId="6" xfId="0" applyFont="1" applyBorder="1" applyAlignment="1">
      <alignment horizontal="right"/>
    </xf>
    <xf numFmtId="164" fontId="16" fillId="16" borderId="5" xfId="0" applyNumberFormat="1" applyFont="1" applyFill="1" applyBorder="1" applyAlignment="1">
      <alignment horizontal="center"/>
    </xf>
    <xf numFmtId="3" fontId="16" fillId="16" borderId="5" xfId="0" applyNumberFormat="1" applyFont="1" applyFill="1" applyBorder="1" applyAlignment="1">
      <alignment horizontal="center"/>
    </xf>
    <xf numFmtId="164" fontId="16" fillId="16" borderId="1" xfId="0" applyNumberFormat="1" applyFont="1" applyFill="1" applyBorder="1" applyAlignment="1">
      <alignment horizontal="center"/>
    </xf>
    <xf numFmtId="0" fontId="16" fillId="16" borderId="1" xfId="0" applyFont="1" applyFill="1" applyBorder="1"/>
    <xf numFmtId="0" fontId="16" fillId="16" borderId="6" xfId="0" applyFont="1" applyFill="1" applyBorder="1" applyAlignment="1">
      <alignment horizontal="right"/>
    </xf>
    <xf numFmtId="0" fontId="16" fillId="0" borderId="1" xfId="0" applyFont="1" applyBorder="1" applyAlignment="1">
      <alignment horizontal="right" indent="1"/>
    </xf>
    <xf numFmtId="0" fontId="16" fillId="0" borderId="1" xfId="0" applyFont="1" applyBorder="1" applyAlignment="1">
      <alignment horizontal="right"/>
    </xf>
    <xf numFmtId="3" fontId="16" fillId="0" borderId="1" xfId="0" applyNumberFormat="1" applyFont="1" applyBorder="1" applyAlignment="1">
      <alignment horizontal="center"/>
    </xf>
    <xf numFmtId="0" fontId="0" fillId="15" borderId="6" xfId="0" applyFill="1" applyBorder="1" applyAlignment="1">
      <alignment horizontal="right"/>
    </xf>
    <xf numFmtId="0" fontId="1" fillId="15" borderId="6" xfId="0" applyFont="1" applyFill="1" applyBorder="1" applyAlignment="1">
      <alignment horizontal="right"/>
    </xf>
    <xf numFmtId="165" fontId="2" fillId="8" borderId="26" xfId="0" applyNumberFormat="1" applyFont="1" applyFill="1" applyBorder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8" fillId="0" borderId="27" xfId="0" applyNumberFormat="1" applyFont="1" applyBorder="1" applyAlignment="1" applyProtection="1">
      <alignment horizontal="center"/>
      <protection locked="0"/>
    </xf>
    <xf numFmtId="164" fontId="12" fillId="0" borderId="28" xfId="0" applyNumberFormat="1" applyFont="1" applyBorder="1" applyAlignment="1" applyProtection="1">
      <alignment horizontal="center"/>
      <protection locked="0"/>
    </xf>
    <xf numFmtId="164" fontId="12" fillId="16" borderId="28" xfId="0" applyNumberFormat="1" applyFont="1" applyFill="1" applyBorder="1" applyAlignment="1" applyProtection="1">
      <alignment horizontal="center"/>
      <protection locked="0"/>
    </xf>
    <xf numFmtId="164" fontId="1" fillId="0" borderId="28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3" fontId="0" fillId="16" borderId="28" xfId="0" applyNumberFormat="1" applyFill="1" applyBorder="1" applyAlignment="1" applyProtection="1">
      <alignment horizontal="right"/>
      <protection locked="0"/>
    </xf>
    <xf numFmtId="164" fontId="2" fillId="0" borderId="28" xfId="0" applyNumberFormat="1" applyFont="1" applyBorder="1" applyAlignment="1" applyProtection="1">
      <alignment horizontal="center"/>
      <protection locked="0"/>
    </xf>
    <xf numFmtId="0" fontId="0" fillId="0" borderId="0" xfId="0" applyProtection="1"/>
    <xf numFmtId="0" fontId="6" fillId="4" borderId="0" xfId="0" applyFont="1" applyFill="1" applyBorder="1" applyAlignment="1" applyProtection="1">
      <alignment horizontal="center" vertical="center"/>
    </xf>
    <xf numFmtId="0" fontId="6" fillId="4" borderId="29" xfId="0" applyFont="1" applyFill="1" applyBorder="1" applyAlignment="1" applyProtection="1">
      <alignment horizontal="center" vertical="center"/>
    </xf>
    <xf numFmtId="0" fontId="2" fillId="0" borderId="1" xfId="0" applyFont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right"/>
    </xf>
    <xf numFmtId="0" fontId="1" fillId="0" borderId="1" xfId="0" applyFont="1" applyBorder="1" applyProtection="1"/>
    <xf numFmtId="0" fontId="1" fillId="0" borderId="1" xfId="0" applyFont="1" applyFill="1" applyBorder="1" applyAlignment="1" applyProtection="1">
      <alignment horizontal="right"/>
    </xf>
    <xf numFmtId="0" fontId="1" fillId="0" borderId="1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9885"/>
      <color rgb="FFF96E63"/>
      <color rgb="FF8491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301625</xdr:colOff>
      <xdr:row>17</xdr:row>
      <xdr:rowOff>55562</xdr:rowOff>
    </xdr:from>
    <xdr:to>
      <xdr:col>0</xdr:col>
      <xdr:colOff>1285875</xdr:colOff>
      <xdr:row>17</xdr:row>
      <xdr:rowOff>912812</xdr:rowOff>
    </xdr:to>
    <xdr:pic>
      <xdr:nvPicPr>
        <xdr:cNvPr id="2" name="תמונה 1" descr="D:\Users\dodesa\AppData\Local\Microsoft\Windows\INetCache\Content.Word\20220323_094602_mfnr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25" y="7739062"/>
          <a:ext cx="984250" cy="857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277813</xdr:colOff>
      <xdr:row>7</xdr:row>
      <xdr:rowOff>31749</xdr:rowOff>
    </xdr:from>
    <xdr:to>
      <xdr:col>0</xdr:col>
      <xdr:colOff>1268412</xdr:colOff>
      <xdr:row>7</xdr:row>
      <xdr:rowOff>886276</xdr:rowOff>
    </xdr:to>
    <xdr:pic>
      <xdr:nvPicPr>
        <xdr:cNvPr id="3" name="תמונה 2" descr="D:\Users\dodesa\AppData\Local\Microsoft\Windows\INetCache\Content.Word\20220323_094617_mfnr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45849" y="2670401"/>
          <a:ext cx="854527" cy="9905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436562</xdr:colOff>
      <xdr:row>18</xdr:row>
      <xdr:rowOff>15877</xdr:rowOff>
    </xdr:from>
    <xdr:to>
      <xdr:col>0</xdr:col>
      <xdr:colOff>1174750</xdr:colOff>
      <xdr:row>18</xdr:row>
      <xdr:rowOff>1013584</xdr:rowOff>
    </xdr:to>
    <xdr:pic>
      <xdr:nvPicPr>
        <xdr:cNvPr id="4" name="תמונה 3" descr="D:\Users\dodesa\AppData\Local\Microsoft\Windows\INetCache\Content.Word\20220323_095106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6802" y="9027700"/>
          <a:ext cx="997707" cy="7381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301625</xdr:colOff>
      <xdr:row>26</xdr:row>
      <xdr:rowOff>39687</xdr:rowOff>
    </xdr:from>
    <xdr:to>
      <xdr:col>0</xdr:col>
      <xdr:colOff>1308553</xdr:colOff>
      <xdr:row>26</xdr:row>
      <xdr:rowOff>1411925</xdr:rowOff>
    </xdr:to>
    <xdr:pic>
      <xdr:nvPicPr>
        <xdr:cNvPr id="5" name="תמונה 4" descr="D:\Users\dodesa\AppData\Local\Microsoft\Windows\INetCache\Content.Word\20220323_095205.jp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8970" y="13652592"/>
          <a:ext cx="1372238" cy="10069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285750</xdr:colOff>
      <xdr:row>25</xdr:row>
      <xdr:rowOff>47624</xdr:rowOff>
    </xdr:from>
    <xdr:to>
      <xdr:col>0</xdr:col>
      <xdr:colOff>1281793</xdr:colOff>
      <xdr:row>25</xdr:row>
      <xdr:rowOff>1163410</xdr:rowOff>
    </xdr:to>
    <xdr:pic>
      <xdr:nvPicPr>
        <xdr:cNvPr id="6" name="תמונה 5" descr="D:\Users\dodesa\AppData\Local\Microsoft\Windows\INetCache\Content.Word\20220323_095208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2255499"/>
          <a:ext cx="996043" cy="11157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285750</xdr:colOff>
      <xdr:row>14</xdr:row>
      <xdr:rowOff>7937</xdr:rowOff>
    </xdr:from>
    <xdr:to>
      <xdr:col>0</xdr:col>
      <xdr:colOff>1265464</xdr:colOff>
      <xdr:row>14</xdr:row>
      <xdr:rowOff>1293812</xdr:rowOff>
    </xdr:to>
    <xdr:pic>
      <xdr:nvPicPr>
        <xdr:cNvPr id="7" name="תמונה 6" descr="D:\Users\dodesa\AppData\Local\Microsoft\Windows\INetCache\Content.Word\20220323_095236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802312"/>
          <a:ext cx="979714" cy="1285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261938</xdr:colOff>
      <xdr:row>6</xdr:row>
      <xdr:rowOff>111125</xdr:rowOff>
    </xdr:from>
    <xdr:to>
      <xdr:col>0</xdr:col>
      <xdr:colOff>1283833</xdr:colOff>
      <xdr:row>6</xdr:row>
      <xdr:rowOff>1582061</xdr:rowOff>
    </xdr:to>
    <xdr:pic>
      <xdr:nvPicPr>
        <xdr:cNvPr id="8" name="תמונה 7" descr="D:\Users\dodesa\AppData\Local\Microsoft\Windows\INetCache\Content.Word\20220323_095324_mfnr.jp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7418" y="1550083"/>
          <a:ext cx="1470936" cy="10218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301625</xdr:colOff>
      <xdr:row>22</xdr:row>
      <xdr:rowOff>39688</xdr:rowOff>
    </xdr:from>
    <xdr:to>
      <xdr:col>0</xdr:col>
      <xdr:colOff>1292225</xdr:colOff>
      <xdr:row>22</xdr:row>
      <xdr:rowOff>1166359</xdr:rowOff>
    </xdr:to>
    <xdr:pic>
      <xdr:nvPicPr>
        <xdr:cNvPr id="9" name="תמונה 8" descr="D:\Users\dodesa\AppData\Local\Microsoft\Windows\INetCache\Content.Word\20220323_095408_mfnr.jp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25" y="10668001"/>
          <a:ext cx="990600" cy="112667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0</xdr:colOff>
      <xdr:row>12</xdr:row>
      <xdr:rowOff>142877</xdr:rowOff>
    </xdr:from>
    <xdr:ext cx="1531938" cy="765969"/>
    <xdr:pic>
      <xdr:nvPicPr>
        <xdr:cNvPr id="10" name="תמונה 9" descr="D:\My Documents\My Pictures\6.jp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2"/>
          <a:ext cx="1531938" cy="765969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0</xdr:colOff>
      <xdr:row>9</xdr:row>
      <xdr:rowOff>71437</xdr:rowOff>
    </xdr:from>
    <xdr:to>
      <xdr:col>0</xdr:col>
      <xdr:colOff>1547813</xdr:colOff>
      <xdr:row>9</xdr:row>
      <xdr:rowOff>809626</xdr:rowOff>
    </xdr:to>
    <xdr:pic>
      <xdr:nvPicPr>
        <xdr:cNvPr id="12" name="תמונה 11" descr="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5875"/>
          <a:ext cx="1547813" cy="738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71438</xdr:rowOff>
    </xdr:from>
    <xdr:to>
      <xdr:col>0</xdr:col>
      <xdr:colOff>1555751</xdr:colOff>
      <xdr:row>10</xdr:row>
      <xdr:rowOff>809626</xdr:rowOff>
    </xdr:to>
    <xdr:pic>
      <xdr:nvPicPr>
        <xdr:cNvPr id="13" name="תמונה 12" descr="D:\My Documents\My Pictures\11.jp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3"/>
          <a:ext cx="1555751" cy="7381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10</xdr:row>
      <xdr:rowOff>895351</xdr:rowOff>
    </xdr:from>
    <xdr:to>
      <xdr:col>0</xdr:col>
      <xdr:colOff>1547813</xdr:colOff>
      <xdr:row>10</xdr:row>
      <xdr:rowOff>1599606</xdr:rowOff>
    </xdr:to>
    <xdr:pic>
      <xdr:nvPicPr>
        <xdr:cNvPr id="16" name="תמונה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4976"/>
          <a:ext cx="1547813" cy="704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198437</xdr:colOff>
      <xdr:row>19</xdr:row>
      <xdr:rowOff>47625</xdr:rowOff>
    </xdr:from>
    <xdr:to>
      <xdr:col>0</xdr:col>
      <xdr:colOff>1240744</xdr:colOff>
      <xdr:row>19</xdr:row>
      <xdr:rowOff>1212398</xdr:rowOff>
    </xdr:to>
    <xdr:pic>
      <xdr:nvPicPr>
        <xdr:cNvPr id="17" name="תמונה 16" descr="D:\Users\dodesa\AppData\Local\Microsoft\Windows\INetCache\Content.Word\20220323_095308.jp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37204" y="12165921"/>
          <a:ext cx="1164773" cy="10423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70685</xdr:colOff>
      <xdr:row>11</xdr:row>
      <xdr:rowOff>94052</xdr:rowOff>
    </xdr:from>
    <xdr:to>
      <xdr:col>0</xdr:col>
      <xdr:colOff>1543050</xdr:colOff>
      <xdr:row>11</xdr:row>
      <xdr:rowOff>1074821</xdr:rowOff>
    </xdr:to>
    <xdr:pic>
      <xdr:nvPicPr>
        <xdr:cNvPr id="11" name="תמונה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39" r="10986" b="11777"/>
        <a:stretch/>
      </xdr:blipFill>
      <xdr:spPr>
        <a:xfrm>
          <a:off x="70685" y="6380552"/>
          <a:ext cx="1472365" cy="98076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104777</xdr:colOff>
      <xdr:row>13</xdr:row>
      <xdr:rowOff>57150</xdr:rowOff>
    </xdr:from>
    <xdr:to>
      <xdr:col>0</xdr:col>
      <xdr:colOff>1400175</xdr:colOff>
      <xdr:row>14</xdr:row>
      <xdr:rowOff>1541</xdr:rowOff>
    </xdr:to>
    <xdr:pic>
      <xdr:nvPicPr>
        <xdr:cNvPr id="14" name="תמונה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7" y="8572500"/>
          <a:ext cx="1295398" cy="105727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21</xdr:row>
      <xdr:rowOff>43261</xdr:rowOff>
    </xdr:from>
    <xdr:to>
      <xdr:col>0</xdr:col>
      <xdr:colOff>1552575</xdr:colOff>
      <xdr:row>21</xdr:row>
      <xdr:rowOff>1233753</xdr:rowOff>
    </xdr:to>
    <xdr:pic>
      <xdr:nvPicPr>
        <xdr:cNvPr id="15" name="תמונה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15521386"/>
          <a:ext cx="1466849" cy="119049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24</xdr:row>
      <xdr:rowOff>115528</xdr:rowOff>
    </xdr:from>
    <xdr:to>
      <xdr:col>0</xdr:col>
      <xdr:colOff>1524001</xdr:colOff>
      <xdr:row>24</xdr:row>
      <xdr:rowOff>1043254</xdr:rowOff>
    </xdr:to>
    <xdr:pic>
      <xdr:nvPicPr>
        <xdr:cNvPr id="18" name="תמונה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32078"/>
          <a:ext cx="1524000" cy="92772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16</xdr:row>
      <xdr:rowOff>31926</xdr:rowOff>
    </xdr:from>
    <xdr:to>
      <xdr:col>0</xdr:col>
      <xdr:colOff>1276350</xdr:colOff>
      <xdr:row>16</xdr:row>
      <xdr:rowOff>1419224</xdr:rowOff>
    </xdr:to>
    <xdr:pic>
      <xdr:nvPicPr>
        <xdr:cNvPr id="19" name="תמונה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11385726"/>
          <a:ext cx="1085849" cy="1387298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27</xdr:row>
      <xdr:rowOff>64988</xdr:rowOff>
    </xdr:from>
    <xdr:to>
      <xdr:col>0</xdr:col>
      <xdr:colOff>1428750</xdr:colOff>
      <xdr:row>27</xdr:row>
      <xdr:rowOff>1009649</xdr:rowOff>
    </xdr:to>
    <xdr:pic>
      <xdr:nvPicPr>
        <xdr:cNvPr id="20" name="תמונה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85" r="17886" b="7956"/>
        <a:stretch/>
      </xdr:blipFill>
      <xdr:spPr>
        <a:xfrm>
          <a:off x="104775" y="23296463"/>
          <a:ext cx="1323975" cy="944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3"/>
  <sheetViews>
    <sheetView view="pageBreakPreview" topLeftCell="B1" zoomScale="132" zoomScaleNormal="154" zoomScaleSheetLayoutView="132" workbookViewId="0">
      <selection activeCell="D9" sqref="D9:D10"/>
    </sheetView>
  </sheetViews>
  <sheetFormatPr defaultRowHeight="15" x14ac:dyDescent="0.25"/>
  <cols>
    <col min="1" max="2" width="11.7109375" customWidth="1"/>
    <col min="3" max="3" width="8.85546875" customWidth="1"/>
    <col min="4" max="4" width="13.7109375" bestFit="1" customWidth="1"/>
    <col min="5" max="5" width="12" style="53" bestFit="1" customWidth="1"/>
    <col min="6" max="6" width="12" bestFit="1" customWidth="1"/>
    <col min="7" max="7" width="38.42578125" customWidth="1"/>
    <col min="8" max="8" width="10.7109375" customWidth="1"/>
  </cols>
  <sheetData>
    <row r="2" spans="3:7" ht="15.75" thickBot="1" x14ac:dyDescent="0.3"/>
    <row r="3" spans="3:7" ht="19.5" thickBot="1" x14ac:dyDescent="0.35">
      <c r="G3" s="36" t="s">
        <v>579</v>
      </c>
    </row>
    <row r="5" spans="3:7" ht="15.75" thickBot="1" x14ac:dyDescent="0.3"/>
    <row r="6" spans="3:7" x14ac:dyDescent="0.25">
      <c r="E6" s="129" t="s">
        <v>531</v>
      </c>
      <c r="F6" s="43" t="s">
        <v>530</v>
      </c>
      <c r="G6" s="15"/>
    </row>
    <row r="7" spans="3:7" x14ac:dyDescent="0.25">
      <c r="E7" s="130">
        <v>0</v>
      </c>
      <c r="F7" s="25">
        <v>0</v>
      </c>
      <c r="G7" s="26" t="s">
        <v>587</v>
      </c>
    </row>
    <row r="8" spans="3:7" ht="15.75" thickBot="1" x14ac:dyDescent="0.3">
      <c r="E8" s="131">
        <f>F8*1.17</f>
        <v>1.17</v>
      </c>
      <c r="F8" s="35" t="str">
        <f>'רכש כניסה למטבח -  אומדן'!E167</f>
        <v>1</v>
      </c>
      <c r="G8" s="16" t="s">
        <v>574</v>
      </c>
    </row>
    <row r="9" spans="3:7" ht="15.75" thickBot="1" x14ac:dyDescent="0.3">
      <c r="D9" s="170">
        <f>E10+E11</f>
        <v>9610252.4699999988</v>
      </c>
      <c r="E9" s="131">
        <f t="shared" ref="E9:E12" si="0">F9*1.17</f>
        <v>6990750</v>
      </c>
      <c r="F9" s="35">
        <f>'מערך ייצור רציף אומדן'!F18</f>
        <v>5975000</v>
      </c>
      <c r="G9" s="16" t="s">
        <v>529</v>
      </c>
    </row>
    <row r="10" spans="3:7" ht="15.75" thickBot="1" x14ac:dyDescent="0.3">
      <c r="C10" s="33"/>
      <c r="D10" s="170"/>
      <c r="E10" s="131">
        <f t="shared" si="0"/>
        <v>6990751.1699999999</v>
      </c>
      <c r="F10" s="123">
        <f>F9+F8</f>
        <v>5975001</v>
      </c>
      <c r="G10" s="16" t="s">
        <v>631</v>
      </c>
    </row>
    <row r="11" spans="3:7" ht="15.75" thickBot="1" x14ac:dyDescent="0.3">
      <c r="D11" s="124"/>
      <c r="E11" s="131">
        <f t="shared" si="0"/>
        <v>2619501.2999999998</v>
      </c>
      <c r="F11" s="123">
        <f>'רכש עתידי 1  אומדן'!B37</f>
        <v>2238890</v>
      </c>
      <c r="G11" s="16" t="s">
        <v>575</v>
      </c>
    </row>
    <row r="12" spans="3:7" ht="15.75" thickBot="1" x14ac:dyDescent="0.3">
      <c r="D12" s="124"/>
      <c r="E12" s="131">
        <f t="shared" si="0"/>
        <v>10747035</v>
      </c>
      <c r="F12" s="123">
        <v>9185500</v>
      </c>
      <c r="G12" s="16" t="s">
        <v>884</v>
      </c>
    </row>
    <row r="13" spans="3:7" ht="15.75" thickBot="1" x14ac:dyDescent="0.3">
      <c r="E13" s="132">
        <f>SUM(E10:E12)</f>
        <v>20357287.469999999</v>
      </c>
      <c r="F13" s="42">
        <f>SUM(F10:F12)</f>
        <v>17399391</v>
      </c>
      <c r="G13" s="20"/>
    </row>
  </sheetData>
  <mergeCells count="1">
    <mergeCell ref="D9:D10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47"/>
  <sheetViews>
    <sheetView view="pageBreakPreview" topLeftCell="C1" zoomScale="130" zoomScaleNormal="100" zoomScaleSheetLayoutView="130" workbookViewId="0">
      <selection activeCell="K9" sqref="K9"/>
    </sheetView>
  </sheetViews>
  <sheetFormatPr defaultRowHeight="15" x14ac:dyDescent="0.25"/>
  <cols>
    <col min="1" max="1" width="0" hidden="1" customWidth="1"/>
    <col min="2" max="2" width="7.5703125" hidden="1" customWidth="1"/>
    <col min="3" max="3" width="11.42578125" bestFit="1" customWidth="1"/>
    <col min="4" max="5" width="11.7109375" customWidth="1"/>
    <col min="6" max="6" width="11.28515625" customWidth="1"/>
    <col min="7" max="8" width="10.7109375" customWidth="1"/>
    <col min="9" max="9" width="10.7109375" bestFit="1" customWidth="1"/>
    <col min="10" max="10" width="49.5703125" customWidth="1"/>
    <col min="11" max="11" width="10.7109375" customWidth="1"/>
  </cols>
  <sheetData>
    <row r="1" spans="1:11" ht="15.75" thickBot="1" x14ac:dyDescent="0.3"/>
    <row r="2" spans="1:11" ht="19.5" thickBot="1" x14ac:dyDescent="0.35">
      <c r="J2" s="39" t="s">
        <v>577</v>
      </c>
    </row>
    <row r="3" spans="1:11" ht="15.75" thickBot="1" x14ac:dyDescent="0.3"/>
    <row r="4" spans="1:11" x14ac:dyDescent="0.25">
      <c r="C4" s="135" t="s">
        <v>887</v>
      </c>
      <c r="D4" s="135" t="s">
        <v>886</v>
      </c>
      <c r="E4" s="138" t="s">
        <v>532</v>
      </c>
      <c r="F4" s="5" t="s">
        <v>1</v>
      </c>
      <c r="G4" s="5" t="s">
        <v>2</v>
      </c>
      <c r="H4" s="5" t="s">
        <v>3</v>
      </c>
      <c r="I4" s="5" t="s">
        <v>4</v>
      </c>
      <c r="J4" s="139" t="s">
        <v>5</v>
      </c>
      <c r="K4" s="21" t="s">
        <v>6</v>
      </c>
    </row>
    <row r="5" spans="1:11" x14ac:dyDescent="0.25">
      <c r="C5" s="27">
        <f t="shared" ref="C5:C42" si="0">D5*1.17</f>
        <v>1872000</v>
      </c>
      <c r="D5" s="27">
        <f t="shared" ref="D5:D42" si="1">E5*I5</f>
        <v>1600000</v>
      </c>
      <c r="E5" s="28">
        <v>800000</v>
      </c>
      <c r="F5" s="1" t="s">
        <v>79</v>
      </c>
      <c r="G5" s="1" t="s">
        <v>75</v>
      </c>
      <c r="H5" s="1" t="s">
        <v>120</v>
      </c>
      <c r="I5" s="1" t="s">
        <v>10</v>
      </c>
      <c r="J5" s="2"/>
      <c r="K5" s="22"/>
    </row>
    <row r="6" spans="1:11" x14ac:dyDescent="0.25">
      <c r="C6" s="142">
        <f t="shared" si="0"/>
        <v>1170000</v>
      </c>
      <c r="D6" s="142">
        <f t="shared" si="1"/>
        <v>1000000</v>
      </c>
      <c r="E6" s="143">
        <v>500000</v>
      </c>
      <c r="F6" s="144" t="s">
        <v>130</v>
      </c>
      <c r="G6" s="144" t="s">
        <v>131</v>
      </c>
      <c r="H6" s="144" t="s">
        <v>132</v>
      </c>
      <c r="I6" s="144" t="s">
        <v>10</v>
      </c>
      <c r="J6" s="145" t="s">
        <v>133</v>
      </c>
      <c r="K6" s="146" t="s">
        <v>134</v>
      </c>
    </row>
    <row r="7" spans="1:11" x14ac:dyDescent="0.25">
      <c r="C7" s="142">
        <f t="shared" si="0"/>
        <v>608400</v>
      </c>
      <c r="D7" s="142">
        <f t="shared" si="1"/>
        <v>520000</v>
      </c>
      <c r="E7" s="143" t="s">
        <v>581</v>
      </c>
      <c r="F7" s="144" t="s">
        <v>68</v>
      </c>
      <c r="G7" s="144" t="s">
        <v>75</v>
      </c>
      <c r="H7" s="144" t="s">
        <v>76</v>
      </c>
      <c r="I7" s="144" t="s">
        <v>60</v>
      </c>
      <c r="J7" s="145" t="s">
        <v>51</v>
      </c>
      <c r="K7" s="147" t="s">
        <v>52</v>
      </c>
    </row>
    <row r="8" spans="1:11" x14ac:dyDescent="0.25">
      <c r="A8" s="27"/>
      <c r="B8" s="27"/>
      <c r="C8" s="148">
        <f t="shared" si="0"/>
        <v>702000</v>
      </c>
      <c r="D8" s="148">
        <f t="shared" si="1"/>
        <v>600000</v>
      </c>
      <c r="E8" s="149">
        <v>150000</v>
      </c>
      <c r="F8" s="150" t="s">
        <v>141</v>
      </c>
      <c r="G8" s="150" t="s">
        <v>115</v>
      </c>
      <c r="H8" s="150" t="s">
        <v>115</v>
      </c>
      <c r="I8" s="150">
        <v>4</v>
      </c>
      <c r="J8" s="151" t="s">
        <v>143</v>
      </c>
      <c r="K8" s="152" t="s">
        <v>144</v>
      </c>
    </row>
    <row r="9" spans="1:11" x14ac:dyDescent="0.25">
      <c r="B9" s="27"/>
      <c r="C9" s="148">
        <f t="shared" si="0"/>
        <v>70200</v>
      </c>
      <c r="D9" s="148">
        <f t="shared" si="1"/>
        <v>60000</v>
      </c>
      <c r="E9" s="149" t="s">
        <v>533</v>
      </c>
      <c r="F9" s="150" t="s">
        <v>115</v>
      </c>
      <c r="G9" s="150" t="s">
        <v>209</v>
      </c>
      <c r="H9" s="150">
        <v>0</v>
      </c>
      <c r="I9" s="150">
        <v>1</v>
      </c>
      <c r="J9" s="151" t="s">
        <v>890</v>
      </c>
      <c r="K9" s="152" t="s">
        <v>211</v>
      </c>
    </row>
    <row r="10" spans="1:11" x14ac:dyDescent="0.25">
      <c r="C10" s="142">
        <f t="shared" si="0"/>
        <v>585000</v>
      </c>
      <c r="D10" s="142">
        <f t="shared" si="1"/>
        <v>500000</v>
      </c>
      <c r="E10" s="143">
        <v>250000</v>
      </c>
      <c r="F10" s="144">
        <v>186</v>
      </c>
      <c r="G10" s="144">
        <v>80</v>
      </c>
      <c r="H10" s="144">
        <v>148</v>
      </c>
      <c r="I10" s="144">
        <v>2</v>
      </c>
      <c r="J10" s="145" t="s">
        <v>55</v>
      </c>
      <c r="K10" s="147" t="s">
        <v>56</v>
      </c>
    </row>
    <row r="11" spans="1:11" x14ac:dyDescent="0.25">
      <c r="C11" s="142">
        <f t="shared" si="0"/>
        <v>561600</v>
      </c>
      <c r="D11" s="142">
        <f t="shared" si="1"/>
        <v>480000</v>
      </c>
      <c r="E11" s="143">
        <v>120000</v>
      </c>
      <c r="F11" s="144" t="s">
        <v>14</v>
      </c>
      <c r="G11" s="144" t="s">
        <v>167</v>
      </c>
      <c r="H11" s="144" t="s">
        <v>168</v>
      </c>
      <c r="I11" s="144">
        <v>4</v>
      </c>
      <c r="J11" s="145" t="s">
        <v>61</v>
      </c>
      <c r="K11" s="147" t="s">
        <v>62</v>
      </c>
    </row>
    <row r="12" spans="1:11" x14ac:dyDescent="0.25">
      <c r="C12" s="142">
        <f t="shared" si="0"/>
        <v>468000</v>
      </c>
      <c r="D12" s="142">
        <f t="shared" si="1"/>
        <v>400000</v>
      </c>
      <c r="E12" s="153">
        <v>100000</v>
      </c>
      <c r="F12" s="144" t="s">
        <v>57</v>
      </c>
      <c r="G12" s="144" t="s">
        <v>58</v>
      </c>
      <c r="H12" s="144" t="s">
        <v>59</v>
      </c>
      <c r="I12" s="144" t="s">
        <v>60</v>
      </c>
      <c r="J12" s="145" t="s">
        <v>66</v>
      </c>
      <c r="K12" s="147" t="s">
        <v>67</v>
      </c>
    </row>
    <row r="13" spans="1:11" x14ac:dyDescent="0.25">
      <c r="C13" s="142">
        <f t="shared" si="0"/>
        <v>468000</v>
      </c>
      <c r="D13" s="142">
        <f t="shared" si="1"/>
        <v>400000</v>
      </c>
      <c r="E13" s="143">
        <v>40000</v>
      </c>
      <c r="F13" s="144" t="s">
        <v>469</v>
      </c>
      <c r="G13" s="144" t="s">
        <v>50</v>
      </c>
      <c r="H13" s="144" t="s">
        <v>8</v>
      </c>
      <c r="I13" s="144">
        <v>10</v>
      </c>
      <c r="J13" s="145" t="s">
        <v>71</v>
      </c>
      <c r="K13" s="147" t="s">
        <v>72</v>
      </c>
    </row>
    <row r="14" spans="1:11" x14ac:dyDescent="0.25">
      <c r="C14" s="142">
        <f t="shared" si="0"/>
        <v>456300</v>
      </c>
      <c r="D14" s="142">
        <f t="shared" si="1"/>
        <v>390000</v>
      </c>
      <c r="E14" s="143" t="s">
        <v>581</v>
      </c>
      <c r="F14" s="144" t="s">
        <v>68</v>
      </c>
      <c r="G14" s="144" t="s">
        <v>69</v>
      </c>
      <c r="H14" s="144" t="s">
        <v>69</v>
      </c>
      <c r="I14" s="144" t="s">
        <v>70</v>
      </c>
      <c r="J14" s="145" t="s">
        <v>73</v>
      </c>
      <c r="K14" s="147" t="s">
        <v>74</v>
      </c>
    </row>
    <row r="15" spans="1:11" x14ac:dyDescent="0.25">
      <c r="C15" s="142">
        <f t="shared" si="0"/>
        <v>397800</v>
      </c>
      <c r="D15" s="142">
        <f t="shared" si="1"/>
        <v>340000</v>
      </c>
      <c r="E15" s="153" t="s">
        <v>571</v>
      </c>
      <c r="F15" s="144" t="s">
        <v>53</v>
      </c>
      <c r="G15" s="144" t="s">
        <v>54</v>
      </c>
      <c r="H15" s="144" t="s">
        <v>54</v>
      </c>
      <c r="I15" s="144" t="s">
        <v>10</v>
      </c>
      <c r="J15" s="145" t="s">
        <v>77</v>
      </c>
      <c r="K15" s="147" t="s">
        <v>78</v>
      </c>
    </row>
    <row r="16" spans="1:11" x14ac:dyDescent="0.25">
      <c r="C16" s="142">
        <f t="shared" si="0"/>
        <v>351000</v>
      </c>
      <c r="D16" s="142">
        <f t="shared" si="1"/>
        <v>300000</v>
      </c>
      <c r="E16" s="143" t="s">
        <v>570</v>
      </c>
      <c r="F16" s="144" t="s">
        <v>171</v>
      </c>
      <c r="G16" s="144" t="s">
        <v>115</v>
      </c>
      <c r="H16" s="144" t="s">
        <v>172</v>
      </c>
      <c r="I16" s="144">
        <v>1</v>
      </c>
      <c r="J16" s="145" t="s">
        <v>82</v>
      </c>
      <c r="K16" s="147" t="s">
        <v>83</v>
      </c>
    </row>
    <row r="17" spans="1:11" x14ac:dyDescent="0.25">
      <c r="C17" s="142">
        <f t="shared" si="0"/>
        <v>351000</v>
      </c>
      <c r="D17" s="142">
        <f t="shared" si="1"/>
        <v>300000</v>
      </c>
      <c r="E17" s="143">
        <v>50000</v>
      </c>
      <c r="F17" s="144" t="s">
        <v>297</v>
      </c>
      <c r="G17" s="144" t="s">
        <v>136</v>
      </c>
      <c r="H17" s="144" t="s">
        <v>459</v>
      </c>
      <c r="I17" s="144" t="s">
        <v>92</v>
      </c>
      <c r="J17" s="145" t="s">
        <v>585</v>
      </c>
      <c r="K17" s="147" t="s">
        <v>582</v>
      </c>
    </row>
    <row r="18" spans="1:11" x14ac:dyDescent="0.25">
      <c r="C18" s="142">
        <f t="shared" si="0"/>
        <v>327600</v>
      </c>
      <c r="D18" s="142">
        <f t="shared" si="1"/>
        <v>280000</v>
      </c>
      <c r="E18" s="143">
        <v>280000</v>
      </c>
      <c r="F18" s="144" t="s">
        <v>69</v>
      </c>
      <c r="G18" s="144" t="s">
        <v>180</v>
      </c>
      <c r="H18" s="144" t="s">
        <v>76</v>
      </c>
      <c r="I18" s="144">
        <v>1</v>
      </c>
      <c r="J18" s="145" t="s">
        <v>586</v>
      </c>
      <c r="K18" s="147" t="s">
        <v>583</v>
      </c>
    </row>
    <row r="19" spans="1:11" x14ac:dyDescent="0.25">
      <c r="C19" s="142">
        <f t="shared" si="0"/>
        <v>280800</v>
      </c>
      <c r="D19" s="142">
        <f t="shared" si="1"/>
        <v>240000</v>
      </c>
      <c r="E19" s="143">
        <v>40000</v>
      </c>
      <c r="F19" s="144" t="s">
        <v>63</v>
      </c>
      <c r="G19" s="144" t="s">
        <v>88</v>
      </c>
      <c r="H19" s="144" t="s">
        <v>89</v>
      </c>
      <c r="I19" s="144" t="s">
        <v>92</v>
      </c>
      <c r="J19" s="145" t="s">
        <v>586</v>
      </c>
      <c r="K19" s="147" t="s">
        <v>584</v>
      </c>
    </row>
    <row r="20" spans="1:11" x14ac:dyDescent="0.25">
      <c r="C20" s="142">
        <f t="shared" si="0"/>
        <v>234000</v>
      </c>
      <c r="D20" s="142">
        <f t="shared" si="1"/>
        <v>200000</v>
      </c>
      <c r="E20" s="143" t="s">
        <v>569</v>
      </c>
      <c r="F20" s="144" t="s">
        <v>63</v>
      </c>
      <c r="G20" s="144" t="s">
        <v>84</v>
      </c>
      <c r="H20" s="144" t="s">
        <v>85</v>
      </c>
      <c r="I20" s="144" t="s">
        <v>16</v>
      </c>
      <c r="J20" s="145" t="s">
        <v>86</v>
      </c>
      <c r="K20" s="147" t="s">
        <v>87</v>
      </c>
    </row>
    <row r="21" spans="1:11" x14ac:dyDescent="0.25">
      <c r="C21" s="142">
        <f t="shared" si="0"/>
        <v>187200</v>
      </c>
      <c r="D21" s="142">
        <f t="shared" si="1"/>
        <v>160000</v>
      </c>
      <c r="E21" s="143">
        <v>80000</v>
      </c>
      <c r="F21" s="144" t="s">
        <v>59</v>
      </c>
      <c r="G21" s="144" t="s">
        <v>75</v>
      </c>
      <c r="H21" s="144" t="s">
        <v>75</v>
      </c>
      <c r="I21" s="144" t="s">
        <v>10</v>
      </c>
      <c r="J21" s="145" t="s">
        <v>90</v>
      </c>
      <c r="K21" s="147" t="s">
        <v>91</v>
      </c>
    </row>
    <row r="22" spans="1:11" x14ac:dyDescent="0.25">
      <c r="C22" s="142">
        <f t="shared" si="0"/>
        <v>175500</v>
      </c>
      <c r="D22" s="142">
        <f t="shared" si="1"/>
        <v>150000</v>
      </c>
      <c r="E22" s="143">
        <v>75000</v>
      </c>
      <c r="F22" s="144" t="s">
        <v>95</v>
      </c>
      <c r="G22" s="144" t="s">
        <v>53</v>
      </c>
      <c r="H22" s="144" t="s">
        <v>115</v>
      </c>
      <c r="I22" s="144" t="s">
        <v>10</v>
      </c>
      <c r="J22" s="145" t="s">
        <v>93</v>
      </c>
      <c r="K22" s="147" t="s">
        <v>94</v>
      </c>
    </row>
    <row r="23" spans="1:11" x14ac:dyDescent="0.25">
      <c r="C23" s="142">
        <f t="shared" si="0"/>
        <v>152100</v>
      </c>
      <c r="D23" s="142">
        <f t="shared" si="1"/>
        <v>130000</v>
      </c>
      <c r="E23" s="143" t="s">
        <v>581</v>
      </c>
      <c r="F23" s="144" t="s">
        <v>63</v>
      </c>
      <c r="G23" s="144" t="s">
        <v>64</v>
      </c>
      <c r="H23" s="144" t="s">
        <v>65</v>
      </c>
      <c r="I23" s="144" t="s">
        <v>16</v>
      </c>
      <c r="J23" s="145" t="s">
        <v>97</v>
      </c>
      <c r="K23" s="147" t="s">
        <v>98</v>
      </c>
    </row>
    <row r="24" spans="1:11" x14ac:dyDescent="0.25">
      <c r="C24" s="142">
        <f t="shared" si="0"/>
        <v>152100</v>
      </c>
      <c r="D24" s="142">
        <f t="shared" si="1"/>
        <v>130000</v>
      </c>
      <c r="E24" s="143" t="s">
        <v>581</v>
      </c>
      <c r="F24" s="144" t="s">
        <v>63</v>
      </c>
      <c r="G24" s="144" t="s">
        <v>64</v>
      </c>
      <c r="H24" s="144" t="s">
        <v>65</v>
      </c>
      <c r="I24" s="144" t="s">
        <v>16</v>
      </c>
      <c r="J24" s="145" t="s">
        <v>100</v>
      </c>
      <c r="K24" s="147" t="s">
        <v>101</v>
      </c>
    </row>
    <row r="25" spans="1:11" x14ac:dyDescent="0.25">
      <c r="C25" s="142">
        <f t="shared" si="0"/>
        <v>135135</v>
      </c>
      <c r="D25" s="142">
        <f t="shared" si="1"/>
        <v>115500</v>
      </c>
      <c r="E25" s="143">
        <v>115500</v>
      </c>
      <c r="F25" s="144" t="s">
        <v>95</v>
      </c>
      <c r="G25" s="144" t="s">
        <v>96</v>
      </c>
      <c r="H25" s="144" t="s">
        <v>99</v>
      </c>
      <c r="I25" s="144" t="s">
        <v>16</v>
      </c>
      <c r="J25" s="145" t="s">
        <v>103</v>
      </c>
      <c r="K25" s="147" t="s">
        <v>104</v>
      </c>
    </row>
    <row r="26" spans="1:11" x14ac:dyDescent="0.25">
      <c r="C26" s="142">
        <f t="shared" si="0"/>
        <v>105300</v>
      </c>
      <c r="D26" s="142">
        <f t="shared" si="1"/>
        <v>90000</v>
      </c>
      <c r="E26" s="143">
        <v>90000</v>
      </c>
      <c r="F26" s="144" t="s">
        <v>95</v>
      </c>
      <c r="G26" s="144" t="s">
        <v>105</v>
      </c>
      <c r="H26" s="144" t="s">
        <v>106</v>
      </c>
      <c r="I26" s="144" t="s">
        <v>16</v>
      </c>
      <c r="J26" s="145" t="s">
        <v>100</v>
      </c>
      <c r="K26" s="147" t="s">
        <v>107</v>
      </c>
    </row>
    <row r="27" spans="1:11" x14ac:dyDescent="0.25">
      <c r="C27" s="142">
        <f t="shared" si="0"/>
        <v>105300</v>
      </c>
      <c r="D27" s="142">
        <f t="shared" si="1"/>
        <v>90000</v>
      </c>
      <c r="E27" s="143">
        <v>90000</v>
      </c>
      <c r="F27" s="144" t="s">
        <v>59</v>
      </c>
      <c r="G27" s="144" t="s">
        <v>193</v>
      </c>
      <c r="H27" s="144" t="s">
        <v>14</v>
      </c>
      <c r="I27" s="144">
        <v>1</v>
      </c>
      <c r="J27" s="145" t="s">
        <v>97</v>
      </c>
      <c r="K27" s="147" t="s">
        <v>109</v>
      </c>
    </row>
    <row r="28" spans="1:11" x14ac:dyDescent="0.25">
      <c r="C28" s="142">
        <f t="shared" si="0"/>
        <v>93600</v>
      </c>
      <c r="D28" s="142">
        <f t="shared" si="1"/>
        <v>80000</v>
      </c>
      <c r="E28" s="143">
        <v>40000</v>
      </c>
      <c r="F28" s="144" t="s">
        <v>63</v>
      </c>
      <c r="G28" s="144" t="s">
        <v>88</v>
      </c>
      <c r="H28" s="144" t="s">
        <v>89</v>
      </c>
      <c r="I28" s="144" t="s">
        <v>10</v>
      </c>
      <c r="J28" s="145" t="s">
        <v>110</v>
      </c>
      <c r="K28" s="147" t="s">
        <v>111</v>
      </c>
    </row>
    <row r="29" spans="1:11" x14ac:dyDescent="0.25">
      <c r="C29" s="142">
        <f t="shared" si="0"/>
        <v>93600</v>
      </c>
      <c r="D29" s="142">
        <f t="shared" si="1"/>
        <v>80000</v>
      </c>
      <c r="E29" s="143">
        <v>20000</v>
      </c>
      <c r="F29" s="144" t="s">
        <v>63</v>
      </c>
      <c r="G29" s="144" t="s">
        <v>69</v>
      </c>
      <c r="H29" s="144" t="s">
        <v>69</v>
      </c>
      <c r="I29" s="144" t="s">
        <v>60</v>
      </c>
      <c r="J29" s="145" t="s">
        <v>112</v>
      </c>
      <c r="K29" s="147" t="s">
        <v>113</v>
      </c>
    </row>
    <row r="30" spans="1:11" x14ac:dyDescent="0.25">
      <c r="A30" s="27"/>
      <c r="B30" s="27"/>
      <c r="C30" s="148">
        <f t="shared" si="0"/>
        <v>70200</v>
      </c>
      <c r="D30" s="148">
        <f t="shared" si="1"/>
        <v>60000</v>
      </c>
      <c r="E30" s="149">
        <v>60000</v>
      </c>
      <c r="F30" s="150" t="s">
        <v>114</v>
      </c>
      <c r="G30" s="150" t="s">
        <v>88</v>
      </c>
      <c r="H30" s="150" t="s">
        <v>115</v>
      </c>
      <c r="I30" s="150" t="s">
        <v>16</v>
      </c>
      <c r="J30" s="151" t="s">
        <v>165</v>
      </c>
      <c r="K30" s="152" t="s">
        <v>166</v>
      </c>
    </row>
    <row r="31" spans="1:11" x14ac:dyDescent="0.25">
      <c r="C31" s="142">
        <f t="shared" si="0"/>
        <v>78975</v>
      </c>
      <c r="D31" s="142">
        <f t="shared" si="1"/>
        <v>67500</v>
      </c>
      <c r="E31" s="143">
        <v>67500</v>
      </c>
      <c r="F31" s="144" t="s">
        <v>95</v>
      </c>
      <c r="G31" s="144" t="s">
        <v>96</v>
      </c>
      <c r="H31" s="144" t="s">
        <v>102</v>
      </c>
      <c r="I31" s="144" t="s">
        <v>16</v>
      </c>
      <c r="J31" s="145" t="s">
        <v>116</v>
      </c>
      <c r="K31" s="147" t="s">
        <v>117</v>
      </c>
    </row>
    <row r="32" spans="1:11" x14ac:dyDescent="0.25">
      <c r="C32" s="142">
        <f t="shared" si="0"/>
        <v>70200</v>
      </c>
      <c r="D32" s="142">
        <f t="shared" si="1"/>
        <v>60000</v>
      </c>
      <c r="E32" s="143">
        <v>60000</v>
      </c>
      <c r="F32" s="144" t="s">
        <v>79</v>
      </c>
      <c r="G32" s="144" t="s">
        <v>80</v>
      </c>
      <c r="H32" s="144" t="s">
        <v>81</v>
      </c>
      <c r="I32" s="144" t="s">
        <v>16</v>
      </c>
      <c r="J32" s="145" t="s">
        <v>118</v>
      </c>
      <c r="K32" s="147" t="s">
        <v>119</v>
      </c>
    </row>
    <row r="33" spans="3:11" x14ac:dyDescent="0.25">
      <c r="C33" s="142">
        <f t="shared" si="0"/>
        <v>70200</v>
      </c>
      <c r="D33" s="142">
        <f t="shared" si="1"/>
        <v>60000</v>
      </c>
      <c r="E33" s="143">
        <v>60000</v>
      </c>
      <c r="F33" s="144" t="s">
        <v>114</v>
      </c>
      <c r="G33" s="144" t="s">
        <v>88</v>
      </c>
      <c r="H33" s="144" t="s">
        <v>115</v>
      </c>
      <c r="I33" s="144" t="s">
        <v>16</v>
      </c>
      <c r="J33" s="145" t="s">
        <v>900</v>
      </c>
      <c r="K33" s="147" t="s">
        <v>170</v>
      </c>
    </row>
    <row r="34" spans="3:11" x14ac:dyDescent="0.25">
      <c r="C34" s="142">
        <f t="shared" si="0"/>
        <v>70200</v>
      </c>
      <c r="D34" s="142">
        <f t="shared" si="1"/>
        <v>60000</v>
      </c>
      <c r="E34" s="143">
        <v>60000</v>
      </c>
      <c r="F34" s="144" t="s">
        <v>138</v>
      </c>
      <c r="G34" s="144" t="s">
        <v>95</v>
      </c>
      <c r="H34" s="144" t="s">
        <v>53</v>
      </c>
      <c r="I34" s="144">
        <v>1</v>
      </c>
      <c r="J34" s="145" t="s">
        <v>901</v>
      </c>
      <c r="K34" s="147" t="s">
        <v>174</v>
      </c>
    </row>
    <row r="35" spans="3:11" x14ac:dyDescent="0.25">
      <c r="C35" s="142">
        <f t="shared" si="0"/>
        <v>70200</v>
      </c>
      <c r="D35" s="142">
        <f t="shared" si="1"/>
        <v>60000</v>
      </c>
      <c r="E35" s="143">
        <v>60000</v>
      </c>
      <c r="F35" s="144" t="s">
        <v>126</v>
      </c>
      <c r="G35" s="144" t="s">
        <v>127</v>
      </c>
      <c r="H35" s="144" t="s">
        <v>128</v>
      </c>
      <c r="I35" s="144" t="s">
        <v>16</v>
      </c>
      <c r="J35" s="145" t="s">
        <v>121</v>
      </c>
      <c r="K35" s="147" t="s">
        <v>122</v>
      </c>
    </row>
    <row r="36" spans="3:11" x14ac:dyDescent="0.25">
      <c r="C36" s="142">
        <f t="shared" si="0"/>
        <v>61424.999999999993</v>
      </c>
      <c r="D36" s="142">
        <f t="shared" si="1"/>
        <v>52500</v>
      </c>
      <c r="E36" s="143">
        <v>52500</v>
      </c>
      <c r="F36" s="144" t="s">
        <v>95</v>
      </c>
      <c r="G36" s="144" t="s">
        <v>96</v>
      </c>
      <c r="H36" s="144" t="s">
        <v>108</v>
      </c>
      <c r="I36" s="144" t="s">
        <v>16</v>
      </c>
      <c r="J36" s="145" t="s">
        <v>902</v>
      </c>
      <c r="K36" s="147" t="s">
        <v>181</v>
      </c>
    </row>
    <row r="37" spans="3:11" x14ac:dyDescent="0.25">
      <c r="C37" s="142">
        <f t="shared" si="0"/>
        <v>46800</v>
      </c>
      <c r="D37" s="142">
        <f t="shared" si="1"/>
        <v>40000</v>
      </c>
      <c r="E37" s="153">
        <v>20000</v>
      </c>
      <c r="F37" s="144" t="s">
        <v>49</v>
      </c>
      <c r="G37" s="144" t="s">
        <v>50</v>
      </c>
      <c r="H37" s="144" t="s">
        <v>14</v>
      </c>
      <c r="I37" s="144" t="s">
        <v>10</v>
      </c>
      <c r="J37" s="145" t="s">
        <v>124</v>
      </c>
      <c r="K37" s="147" t="s">
        <v>125</v>
      </c>
    </row>
    <row r="38" spans="3:11" x14ac:dyDescent="0.25">
      <c r="C38" s="142">
        <f t="shared" si="0"/>
        <v>35100</v>
      </c>
      <c r="D38" s="142">
        <f t="shared" si="1"/>
        <v>30000</v>
      </c>
      <c r="E38" s="143">
        <v>30000</v>
      </c>
      <c r="F38" s="144" t="s">
        <v>63</v>
      </c>
      <c r="G38" s="144" t="s">
        <v>123</v>
      </c>
      <c r="H38" s="144" t="s">
        <v>115</v>
      </c>
      <c r="I38" s="144" t="s">
        <v>16</v>
      </c>
      <c r="J38" s="145" t="s">
        <v>189</v>
      </c>
      <c r="K38" s="147" t="s">
        <v>190</v>
      </c>
    </row>
    <row r="39" spans="3:11" x14ac:dyDescent="0.25">
      <c r="C39" s="142">
        <f t="shared" si="0"/>
        <v>23400</v>
      </c>
      <c r="D39" s="142">
        <f t="shared" si="1"/>
        <v>20000</v>
      </c>
      <c r="E39" s="143">
        <v>20000</v>
      </c>
      <c r="F39" s="144">
        <v>15</v>
      </c>
      <c r="G39" s="144">
        <v>20</v>
      </c>
      <c r="H39" s="144">
        <v>360</v>
      </c>
      <c r="I39" s="144">
        <v>1</v>
      </c>
      <c r="J39" s="145" t="s">
        <v>191</v>
      </c>
      <c r="K39" s="147" t="s">
        <v>192</v>
      </c>
    </row>
    <row r="40" spans="3:11" x14ac:dyDescent="0.25">
      <c r="C40" s="142">
        <f t="shared" si="0"/>
        <v>23400</v>
      </c>
      <c r="D40" s="142">
        <f t="shared" si="1"/>
        <v>20000</v>
      </c>
      <c r="E40" s="143">
        <v>20000</v>
      </c>
      <c r="F40" s="144">
        <v>15</v>
      </c>
      <c r="G40" s="144">
        <v>20</v>
      </c>
      <c r="H40" s="144">
        <v>750</v>
      </c>
      <c r="I40" s="144">
        <v>1</v>
      </c>
      <c r="J40" s="145" t="s">
        <v>194</v>
      </c>
      <c r="K40" s="147" t="s">
        <v>195</v>
      </c>
    </row>
    <row r="41" spans="3:11" x14ac:dyDescent="0.25">
      <c r="C41" s="142">
        <f t="shared" si="0"/>
        <v>17550</v>
      </c>
      <c r="D41" s="142">
        <f t="shared" si="1"/>
        <v>15000</v>
      </c>
      <c r="E41" s="143">
        <v>15000</v>
      </c>
      <c r="F41" s="144" t="s">
        <v>95</v>
      </c>
      <c r="G41" s="144" t="s">
        <v>96</v>
      </c>
      <c r="H41" s="144" t="s">
        <v>75</v>
      </c>
      <c r="I41" s="144" t="s">
        <v>16</v>
      </c>
      <c r="J41" s="145" t="s">
        <v>470</v>
      </c>
      <c r="K41" s="147" t="s">
        <v>471</v>
      </c>
    </row>
    <row r="42" spans="3:11" x14ac:dyDescent="0.25">
      <c r="C42" s="142">
        <f t="shared" si="0"/>
        <v>5850</v>
      </c>
      <c r="D42" s="142">
        <f t="shared" si="1"/>
        <v>5000</v>
      </c>
      <c r="E42" s="143" t="s">
        <v>554</v>
      </c>
      <c r="F42" s="144" t="s">
        <v>138</v>
      </c>
      <c r="G42" s="144" t="s">
        <v>95</v>
      </c>
      <c r="H42" s="144" t="s">
        <v>136</v>
      </c>
      <c r="I42" s="144">
        <v>1</v>
      </c>
      <c r="J42" s="145" t="s">
        <v>630</v>
      </c>
      <c r="K42" s="147" t="s">
        <v>478</v>
      </c>
    </row>
    <row r="43" spans="3:11" x14ac:dyDescent="0.25">
      <c r="C43" s="32">
        <f>SUM(C5:C42)</f>
        <v>10747035</v>
      </c>
      <c r="D43" s="32">
        <f>SUM(D5:D42)</f>
        <v>9185500</v>
      </c>
      <c r="E43" s="28"/>
      <c r="F43" s="1"/>
      <c r="G43" s="1"/>
      <c r="H43" s="1"/>
      <c r="I43" s="1">
        <f>SUM(I6:I42)</f>
        <v>28</v>
      </c>
      <c r="J43" s="2"/>
      <c r="K43" s="8"/>
    </row>
    <row r="44" spans="3:11" ht="15.75" thickBot="1" x14ac:dyDescent="0.3">
      <c r="C44" s="23"/>
      <c r="D44" s="23"/>
      <c r="E44" s="19"/>
      <c r="F44" s="19"/>
      <c r="G44" s="19"/>
      <c r="H44" s="19"/>
      <c r="I44" s="19"/>
      <c r="J44" s="19"/>
      <c r="K44" s="20"/>
    </row>
    <row r="45" spans="3:11" ht="15.75" thickBot="1" x14ac:dyDescent="0.3"/>
    <row r="46" spans="3:11" x14ac:dyDescent="0.25">
      <c r="H46" s="13" t="s">
        <v>531</v>
      </c>
      <c r="I46" s="14" t="s">
        <v>530</v>
      </c>
      <c r="J46" s="15"/>
    </row>
    <row r="47" spans="3:11" ht="15.75" thickBot="1" x14ac:dyDescent="0.3">
      <c r="F47">
        <v>9185500</v>
      </c>
      <c r="H47" s="9">
        <f>I47*1.17</f>
        <v>10747035</v>
      </c>
      <c r="I47" s="29">
        <f>D43</f>
        <v>9185500</v>
      </c>
      <c r="J47" s="16" t="s">
        <v>576</v>
      </c>
    </row>
  </sheetData>
  <autoFilter ref="D4:D42"/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40"/>
  <sheetViews>
    <sheetView view="pageBreakPreview" zoomScale="130" zoomScaleNormal="100" zoomScaleSheetLayoutView="130" workbookViewId="0">
      <selection activeCell="B12" sqref="B5:I12"/>
    </sheetView>
  </sheetViews>
  <sheetFormatPr defaultRowHeight="15" x14ac:dyDescent="0.25"/>
  <cols>
    <col min="1" max="1" width="12.85546875" customWidth="1"/>
    <col min="2" max="3" width="11.7109375" customWidth="1"/>
    <col min="4" max="4" width="11.28515625" customWidth="1"/>
    <col min="5" max="5" width="10.7109375" customWidth="1"/>
    <col min="6" max="6" width="10.42578125" bestFit="1" customWidth="1"/>
    <col min="7" max="7" width="10.7109375" bestFit="1" customWidth="1"/>
    <col min="8" max="8" width="45.28515625" customWidth="1"/>
    <col min="9" max="9" width="10.7109375" customWidth="1"/>
  </cols>
  <sheetData>
    <row r="1" spans="1:12" ht="15.75" thickBot="1" x14ac:dyDescent="0.3"/>
    <row r="2" spans="1:12" ht="19.5" thickBot="1" x14ac:dyDescent="0.35">
      <c r="H2" s="38" t="s">
        <v>578</v>
      </c>
    </row>
    <row r="3" spans="1:12" ht="15.75" thickBot="1" x14ac:dyDescent="0.3"/>
    <row r="4" spans="1:12" ht="14.25" customHeight="1" x14ac:dyDescent="0.25">
      <c r="A4" s="135" t="s">
        <v>887</v>
      </c>
      <c r="B4" s="13" t="s">
        <v>907</v>
      </c>
      <c r="C4" s="14" t="s">
        <v>532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21" t="s">
        <v>6</v>
      </c>
    </row>
    <row r="5" spans="1:12" x14ac:dyDescent="0.25">
      <c r="A5" s="154">
        <f t="shared" ref="A5:A35" si="0">B5*1.17</f>
        <v>175500</v>
      </c>
      <c r="B5" s="154">
        <f t="shared" ref="B5:B35" si="1">C5*G5</f>
        <v>150000</v>
      </c>
      <c r="C5" s="155">
        <v>150000</v>
      </c>
      <c r="D5" s="156" t="s">
        <v>141</v>
      </c>
      <c r="E5" s="156" t="s">
        <v>115</v>
      </c>
      <c r="F5" s="156" t="s">
        <v>115</v>
      </c>
      <c r="G5" s="157">
        <v>1</v>
      </c>
      <c r="H5" s="158" t="s">
        <v>143</v>
      </c>
      <c r="I5" s="169" t="s">
        <v>144</v>
      </c>
      <c r="J5" s="33"/>
      <c r="L5" s="33"/>
    </row>
    <row r="6" spans="1:12" x14ac:dyDescent="0.25">
      <c r="A6" s="154">
        <f t="shared" si="0"/>
        <v>468000</v>
      </c>
      <c r="B6" s="154">
        <f t="shared" si="1"/>
        <v>400000</v>
      </c>
      <c r="C6" s="155">
        <v>400000</v>
      </c>
      <c r="D6" s="156" t="s">
        <v>175</v>
      </c>
      <c r="E6" s="156" t="s">
        <v>175</v>
      </c>
      <c r="F6" s="156" t="s">
        <v>176</v>
      </c>
      <c r="G6" s="156" t="s">
        <v>16</v>
      </c>
      <c r="H6" s="158" t="s">
        <v>177</v>
      </c>
      <c r="I6" s="169" t="s">
        <v>178</v>
      </c>
      <c r="J6" s="33"/>
    </row>
    <row r="7" spans="1:12" hidden="1" x14ac:dyDescent="0.25">
      <c r="A7" s="160">
        <f t="shared" si="0"/>
        <v>105300</v>
      </c>
      <c r="B7" s="161">
        <f t="shared" si="1"/>
        <v>90000</v>
      </c>
      <c r="C7" s="162" t="s">
        <v>567</v>
      </c>
      <c r="D7" s="157" t="s">
        <v>360</v>
      </c>
      <c r="E7" s="157" t="s">
        <v>182</v>
      </c>
      <c r="F7" s="157" t="s">
        <v>409</v>
      </c>
      <c r="G7" s="157">
        <v>1</v>
      </c>
      <c r="H7" s="163" t="s">
        <v>410</v>
      </c>
      <c r="I7" s="164" t="s">
        <v>675</v>
      </c>
      <c r="L7" s="140"/>
    </row>
    <row r="8" spans="1:12" hidden="1" x14ac:dyDescent="0.25">
      <c r="A8" s="154">
        <f t="shared" si="0"/>
        <v>351000</v>
      </c>
      <c r="B8" s="154">
        <f t="shared" si="1"/>
        <v>300000</v>
      </c>
      <c r="C8" s="155">
        <v>5000</v>
      </c>
      <c r="D8" s="158" t="s">
        <v>130</v>
      </c>
      <c r="E8" s="156" t="s">
        <v>53</v>
      </c>
      <c r="F8" s="156" t="s">
        <v>69</v>
      </c>
      <c r="G8" s="156">
        <v>60</v>
      </c>
      <c r="H8" s="158" t="s">
        <v>215</v>
      </c>
      <c r="I8" s="159" t="s">
        <v>216</v>
      </c>
      <c r="J8" s="33"/>
    </row>
    <row r="9" spans="1:12" hidden="1" x14ac:dyDescent="0.25">
      <c r="A9" s="154">
        <f t="shared" si="0"/>
        <v>262079.99999999997</v>
      </c>
      <c r="B9" s="154">
        <f t="shared" si="1"/>
        <v>224000</v>
      </c>
      <c r="C9" s="155" t="s">
        <v>568</v>
      </c>
      <c r="D9" s="156" t="s">
        <v>276</v>
      </c>
      <c r="E9" s="156" t="s">
        <v>277</v>
      </c>
      <c r="F9" s="156" t="s">
        <v>105</v>
      </c>
      <c r="G9" s="156">
        <v>80</v>
      </c>
      <c r="H9" s="158" t="s">
        <v>627</v>
      </c>
      <c r="I9" s="159" t="s">
        <v>626</v>
      </c>
    </row>
    <row r="10" spans="1:12" x14ac:dyDescent="0.25">
      <c r="A10" s="154">
        <f t="shared" si="0"/>
        <v>234000</v>
      </c>
      <c r="B10" s="154">
        <f t="shared" si="1"/>
        <v>200000</v>
      </c>
      <c r="C10" s="155" t="s">
        <v>569</v>
      </c>
      <c r="D10" s="156" t="s">
        <v>130</v>
      </c>
      <c r="E10" s="156" t="s">
        <v>415</v>
      </c>
      <c r="F10" s="156" t="s">
        <v>239</v>
      </c>
      <c r="G10" s="156">
        <v>1</v>
      </c>
      <c r="H10" s="158" t="s">
        <v>891</v>
      </c>
      <c r="I10" s="169" t="s">
        <v>425</v>
      </c>
      <c r="J10" s="33"/>
    </row>
    <row r="11" spans="1:12" x14ac:dyDescent="0.25">
      <c r="A11" s="154">
        <f t="shared" si="0"/>
        <v>175500</v>
      </c>
      <c r="B11" s="154">
        <f t="shared" si="1"/>
        <v>150000</v>
      </c>
      <c r="C11" s="155">
        <v>150000</v>
      </c>
      <c r="D11" s="156" t="s">
        <v>152</v>
      </c>
      <c r="E11" s="156" t="s">
        <v>153</v>
      </c>
      <c r="F11" s="156" t="s">
        <v>154</v>
      </c>
      <c r="G11" s="156" t="s">
        <v>16</v>
      </c>
      <c r="H11" s="158" t="s">
        <v>155</v>
      </c>
      <c r="I11" s="169" t="s">
        <v>156</v>
      </c>
      <c r="J11" s="33"/>
      <c r="L11" s="33"/>
    </row>
    <row r="12" spans="1:12" x14ac:dyDescent="0.25">
      <c r="A12" s="154">
        <f t="shared" si="0"/>
        <v>140400</v>
      </c>
      <c r="B12" s="154">
        <f t="shared" si="1"/>
        <v>120000</v>
      </c>
      <c r="C12" s="155">
        <v>60000</v>
      </c>
      <c r="D12" s="156" t="s">
        <v>126</v>
      </c>
      <c r="E12" s="156" t="s">
        <v>127</v>
      </c>
      <c r="F12" s="156" t="s">
        <v>128</v>
      </c>
      <c r="G12" s="156" t="s">
        <v>10</v>
      </c>
      <c r="H12" s="158" t="s">
        <v>201</v>
      </c>
      <c r="I12" s="169" t="s">
        <v>202</v>
      </c>
      <c r="J12" s="33"/>
      <c r="L12" s="33"/>
    </row>
    <row r="13" spans="1:12" hidden="1" x14ac:dyDescent="0.25">
      <c r="A13" s="154">
        <f t="shared" si="0"/>
        <v>117000</v>
      </c>
      <c r="B13" s="154">
        <f t="shared" si="1"/>
        <v>100000</v>
      </c>
      <c r="C13" s="155">
        <v>4000</v>
      </c>
      <c r="D13" s="156" t="s">
        <v>95</v>
      </c>
      <c r="E13" s="156" t="s">
        <v>182</v>
      </c>
      <c r="F13" s="156" t="s">
        <v>182</v>
      </c>
      <c r="G13" s="156">
        <v>25</v>
      </c>
      <c r="H13" s="158" t="s">
        <v>184</v>
      </c>
      <c r="I13" s="159" t="s">
        <v>185</v>
      </c>
    </row>
    <row r="14" spans="1:12" hidden="1" x14ac:dyDescent="0.25">
      <c r="A14" s="154">
        <f t="shared" si="0"/>
        <v>85644</v>
      </c>
      <c r="B14" s="154">
        <f t="shared" si="1"/>
        <v>73200</v>
      </c>
      <c r="C14" s="155" t="s">
        <v>564</v>
      </c>
      <c r="D14" s="156" t="s">
        <v>95</v>
      </c>
      <c r="E14" s="156" t="s">
        <v>182</v>
      </c>
      <c r="F14" s="156" t="s">
        <v>224</v>
      </c>
      <c r="G14" s="156">
        <v>61</v>
      </c>
      <c r="H14" s="158" t="s">
        <v>139</v>
      </c>
      <c r="I14" s="159" t="s">
        <v>889</v>
      </c>
    </row>
    <row r="15" spans="1:12" hidden="1" x14ac:dyDescent="0.25">
      <c r="A15" s="154">
        <f t="shared" si="0"/>
        <v>84240</v>
      </c>
      <c r="B15" s="154">
        <f t="shared" si="1"/>
        <v>72000</v>
      </c>
      <c r="C15" s="155">
        <v>4000</v>
      </c>
      <c r="D15" s="156" t="s">
        <v>224</v>
      </c>
      <c r="E15" s="156" t="s">
        <v>53</v>
      </c>
      <c r="F15" s="156" t="s">
        <v>355</v>
      </c>
      <c r="G15" s="156">
        <v>18</v>
      </c>
      <c r="H15" s="158" t="s">
        <v>356</v>
      </c>
      <c r="I15" s="159" t="s">
        <v>357</v>
      </c>
    </row>
    <row r="16" spans="1:12" hidden="1" x14ac:dyDescent="0.25">
      <c r="A16" s="154">
        <f t="shared" si="0"/>
        <v>84240</v>
      </c>
      <c r="B16" s="154">
        <f t="shared" si="1"/>
        <v>72000</v>
      </c>
      <c r="C16" s="155">
        <v>6000</v>
      </c>
      <c r="D16" s="156" t="s">
        <v>141</v>
      </c>
      <c r="E16" s="156" t="s">
        <v>53</v>
      </c>
      <c r="F16" s="156" t="s">
        <v>115</v>
      </c>
      <c r="G16" s="156">
        <v>12</v>
      </c>
      <c r="H16" s="158" t="s">
        <v>150</v>
      </c>
      <c r="I16" s="159" t="s">
        <v>151</v>
      </c>
    </row>
    <row r="17" spans="1:10" hidden="1" x14ac:dyDescent="0.25">
      <c r="A17" s="154">
        <f t="shared" si="0"/>
        <v>62243.999999999993</v>
      </c>
      <c r="B17" s="154">
        <f t="shared" si="1"/>
        <v>53200</v>
      </c>
      <c r="C17" s="155">
        <v>2800</v>
      </c>
      <c r="D17" s="156" t="s">
        <v>95</v>
      </c>
      <c r="E17" s="156" t="s">
        <v>277</v>
      </c>
      <c r="F17" s="156" t="s">
        <v>95</v>
      </c>
      <c r="G17" s="156">
        <v>19</v>
      </c>
      <c r="H17" s="158" t="s">
        <v>350</v>
      </c>
      <c r="I17" s="159" t="s">
        <v>351</v>
      </c>
    </row>
    <row r="18" spans="1:10" hidden="1" x14ac:dyDescent="0.25">
      <c r="A18" s="154">
        <f t="shared" si="0"/>
        <v>56160</v>
      </c>
      <c r="B18" s="154">
        <f t="shared" si="1"/>
        <v>48000</v>
      </c>
      <c r="C18" s="155">
        <v>1200</v>
      </c>
      <c r="D18" s="156" t="s">
        <v>138</v>
      </c>
      <c r="E18" s="156" t="s">
        <v>39</v>
      </c>
      <c r="F18" s="156" t="s">
        <v>39</v>
      </c>
      <c r="G18" s="156" t="s">
        <v>136</v>
      </c>
      <c r="H18" s="158" t="s">
        <v>139</v>
      </c>
      <c r="I18" s="159" t="s">
        <v>140</v>
      </c>
    </row>
    <row r="19" spans="1:10" hidden="1" x14ac:dyDescent="0.25">
      <c r="A19" s="154">
        <f t="shared" si="0"/>
        <v>52650</v>
      </c>
      <c r="B19" s="154">
        <f t="shared" si="1"/>
        <v>45000</v>
      </c>
      <c r="C19" s="155">
        <v>45000</v>
      </c>
      <c r="D19" s="156" t="s">
        <v>431</v>
      </c>
      <c r="E19" s="156" t="s">
        <v>432</v>
      </c>
      <c r="F19" s="156" t="s">
        <v>409</v>
      </c>
      <c r="G19" s="156">
        <v>1</v>
      </c>
      <c r="H19" s="158" t="s">
        <v>892</v>
      </c>
      <c r="I19" s="159" t="s">
        <v>434</v>
      </c>
      <c r="J19" s="33"/>
    </row>
    <row r="20" spans="1:10" hidden="1" x14ac:dyDescent="0.25">
      <c r="A20" s="154">
        <f t="shared" si="0"/>
        <v>46800</v>
      </c>
      <c r="B20" s="154">
        <f t="shared" si="1"/>
        <v>40000</v>
      </c>
      <c r="C20" s="155" t="s">
        <v>563</v>
      </c>
      <c r="D20" s="156" t="s">
        <v>8</v>
      </c>
      <c r="E20" s="156" t="s">
        <v>146</v>
      </c>
      <c r="F20" s="156" t="s">
        <v>196</v>
      </c>
      <c r="G20" s="156">
        <v>1</v>
      </c>
      <c r="H20" s="158" t="s">
        <v>412</v>
      </c>
      <c r="I20" s="159" t="s">
        <v>413</v>
      </c>
      <c r="J20" s="33"/>
    </row>
    <row r="21" spans="1:10" hidden="1" x14ac:dyDescent="0.25">
      <c r="A21" s="154">
        <f t="shared" si="0"/>
        <v>41067</v>
      </c>
      <c r="B21" s="154">
        <f t="shared" si="1"/>
        <v>35100</v>
      </c>
      <c r="C21" s="155">
        <v>1300</v>
      </c>
      <c r="D21" s="156" t="s">
        <v>145</v>
      </c>
      <c r="E21" s="156" t="s">
        <v>146</v>
      </c>
      <c r="F21" s="156" t="s">
        <v>147</v>
      </c>
      <c r="G21" s="156">
        <v>27</v>
      </c>
      <c r="H21" s="165" t="s">
        <v>148</v>
      </c>
      <c r="I21" s="159" t="s">
        <v>149</v>
      </c>
    </row>
    <row r="22" spans="1:10" hidden="1" x14ac:dyDescent="0.25">
      <c r="A22" s="154">
        <f t="shared" si="0"/>
        <v>35100</v>
      </c>
      <c r="B22" s="154">
        <f t="shared" si="1"/>
        <v>30000</v>
      </c>
      <c r="C22" s="166" t="s">
        <v>573</v>
      </c>
      <c r="D22" s="156" t="s">
        <v>75</v>
      </c>
      <c r="E22" s="156" t="s">
        <v>69</v>
      </c>
      <c r="F22" s="156" t="s">
        <v>69</v>
      </c>
      <c r="G22" s="156">
        <v>1</v>
      </c>
      <c r="H22" s="158" t="s">
        <v>893</v>
      </c>
      <c r="I22" s="159" t="s">
        <v>301</v>
      </c>
    </row>
    <row r="23" spans="1:10" ht="18" hidden="1" customHeight="1" x14ac:dyDescent="0.25">
      <c r="A23" s="154">
        <f t="shared" si="0"/>
        <v>35100</v>
      </c>
      <c r="B23" s="154">
        <f t="shared" si="1"/>
        <v>30000</v>
      </c>
      <c r="C23" s="166" t="s">
        <v>573</v>
      </c>
      <c r="D23" s="156" t="s">
        <v>75</v>
      </c>
      <c r="E23" s="156" t="s">
        <v>69</v>
      </c>
      <c r="F23" s="156" t="s">
        <v>69</v>
      </c>
      <c r="G23" s="156">
        <v>1</v>
      </c>
      <c r="H23" s="158" t="s">
        <v>894</v>
      </c>
      <c r="I23" s="159" t="s">
        <v>302</v>
      </c>
    </row>
    <row r="24" spans="1:10" hidden="1" x14ac:dyDescent="0.25">
      <c r="A24" s="154">
        <f t="shared" si="0"/>
        <v>6318</v>
      </c>
      <c r="B24" s="154">
        <f t="shared" si="1"/>
        <v>5400</v>
      </c>
      <c r="C24" s="155">
        <v>5400</v>
      </c>
      <c r="D24" s="156" t="s">
        <v>95</v>
      </c>
      <c r="E24" s="156" t="s">
        <v>182</v>
      </c>
      <c r="F24" s="156" t="s">
        <v>130</v>
      </c>
      <c r="G24" s="156" t="s">
        <v>16</v>
      </c>
      <c r="H24" s="158" t="s">
        <v>199</v>
      </c>
      <c r="I24" s="159" t="s">
        <v>200</v>
      </c>
    </row>
    <row r="25" spans="1:10" hidden="1" x14ac:dyDescent="0.25">
      <c r="A25" s="154">
        <f t="shared" si="0"/>
        <v>1158.3</v>
      </c>
      <c r="B25" s="154">
        <f t="shared" si="1"/>
        <v>990</v>
      </c>
      <c r="C25" s="155">
        <v>990</v>
      </c>
      <c r="D25" s="156" t="s">
        <v>105</v>
      </c>
      <c r="E25" s="156" t="s">
        <v>186</v>
      </c>
      <c r="F25" s="156" t="s">
        <v>130</v>
      </c>
      <c r="G25" s="156" t="s">
        <v>16</v>
      </c>
      <c r="H25" s="158" t="s">
        <v>187</v>
      </c>
      <c r="I25" s="159" t="s">
        <v>188</v>
      </c>
    </row>
    <row r="26" spans="1:10" hidden="1" x14ac:dyDescent="0.25">
      <c r="A26" s="154">
        <f t="shared" si="0"/>
        <v>0</v>
      </c>
      <c r="B26" s="154">
        <f t="shared" si="1"/>
        <v>0</v>
      </c>
      <c r="C26" s="167">
        <v>0</v>
      </c>
      <c r="D26" s="156">
        <v>15</v>
      </c>
      <c r="E26" s="156" t="s">
        <v>136</v>
      </c>
      <c r="F26" s="156" t="s">
        <v>105</v>
      </c>
      <c r="G26" s="156" t="s">
        <v>63</v>
      </c>
      <c r="H26" s="158" t="s">
        <v>909</v>
      </c>
      <c r="I26" s="159" t="s">
        <v>137</v>
      </c>
    </row>
    <row r="27" spans="1:10" hidden="1" x14ac:dyDescent="0.25">
      <c r="A27" s="154">
        <f t="shared" si="0"/>
        <v>0</v>
      </c>
      <c r="B27" s="154">
        <f t="shared" si="1"/>
        <v>0</v>
      </c>
      <c r="C27" s="155" t="s">
        <v>554</v>
      </c>
      <c r="D27" s="156" t="s">
        <v>138</v>
      </c>
      <c r="E27" s="156" t="s">
        <v>95</v>
      </c>
      <c r="F27" s="156" t="s">
        <v>136</v>
      </c>
      <c r="G27" s="156">
        <v>0</v>
      </c>
      <c r="H27" s="158" t="s">
        <v>191</v>
      </c>
      <c r="I27" s="159" t="s">
        <v>192</v>
      </c>
      <c r="J27" s="33"/>
    </row>
    <row r="28" spans="1:10" hidden="1" x14ac:dyDescent="0.25">
      <c r="A28" s="154">
        <f t="shared" si="0"/>
        <v>0</v>
      </c>
      <c r="B28" s="154">
        <f t="shared" si="1"/>
        <v>0</v>
      </c>
      <c r="C28" s="155">
        <v>40000</v>
      </c>
      <c r="D28" s="156" t="s">
        <v>469</v>
      </c>
      <c r="E28" s="156" t="s">
        <v>50</v>
      </c>
      <c r="F28" s="156" t="s">
        <v>8</v>
      </c>
      <c r="G28" s="156">
        <v>0</v>
      </c>
      <c r="H28" s="158" t="s">
        <v>470</v>
      </c>
      <c r="I28" s="159" t="s">
        <v>471</v>
      </c>
      <c r="J28" s="33"/>
    </row>
    <row r="29" spans="1:10" hidden="1" x14ac:dyDescent="0.25">
      <c r="A29" s="154">
        <f t="shared" si="0"/>
        <v>0</v>
      </c>
      <c r="B29" s="154">
        <f t="shared" si="1"/>
        <v>0</v>
      </c>
      <c r="C29" s="155">
        <v>60000</v>
      </c>
      <c r="D29" s="156" t="s">
        <v>138</v>
      </c>
      <c r="E29" s="156" t="s">
        <v>95</v>
      </c>
      <c r="F29" s="156" t="s">
        <v>53</v>
      </c>
      <c r="G29" s="156">
        <v>0</v>
      </c>
      <c r="H29" s="158" t="s">
        <v>189</v>
      </c>
      <c r="I29" s="159" t="s">
        <v>190</v>
      </c>
    </row>
    <row r="30" spans="1:10" hidden="1" x14ac:dyDescent="0.25">
      <c r="A30" s="154">
        <f t="shared" si="0"/>
        <v>0</v>
      </c>
      <c r="B30" s="154">
        <f t="shared" si="1"/>
        <v>0</v>
      </c>
      <c r="C30" s="155">
        <v>90000</v>
      </c>
      <c r="D30" s="156" t="s">
        <v>59</v>
      </c>
      <c r="E30" s="156" t="s">
        <v>193</v>
      </c>
      <c r="F30" s="156" t="s">
        <v>14</v>
      </c>
      <c r="G30" s="156">
        <v>0</v>
      </c>
      <c r="H30" s="158" t="s">
        <v>194</v>
      </c>
      <c r="I30" s="159" t="s">
        <v>195</v>
      </c>
    </row>
    <row r="31" spans="1:10" hidden="1" x14ac:dyDescent="0.25">
      <c r="A31" s="154">
        <f t="shared" si="0"/>
        <v>0</v>
      </c>
      <c r="B31" s="154">
        <f t="shared" si="1"/>
        <v>0</v>
      </c>
      <c r="C31" s="155">
        <v>120000</v>
      </c>
      <c r="D31" s="156" t="s">
        <v>14</v>
      </c>
      <c r="E31" s="156" t="s">
        <v>167</v>
      </c>
      <c r="F31" s="156" t="s">
        <v>168</v>
      </c>
      <c r="G31" s="156">
        <v>0</v>
      </c>
      <c r="H31" s="158" t="s">
        <v>169</v>
      </c>
      <c r="I31" s="159" t="s">
        <v>170</v>
      </c>
    </row>
    <row r="32" spans="1:10" hidden="1" x14ac:dyDescent="0.25">
      <c r="A32" s="154">
        <f t="shared" si="0"/>
        <v>0</v>
      </c>
      <c r="B32" s="154">
        <f t="shared" si="1"/>
        <v>0</v>
      </c>
      <c r="C32" s="155">
        <v>150000</v>
      </c>
      <c r="D32" s="156" t="s">
        <v>8</v>
      </c>
      <c r="E32" s="156" t="s">
        <v>146</v>
      </c>
      <c r="F32" s="156" t="s">
        <v>196</v>
      </c>
      <c r="G32" s="156">
        <v>0</v>
      </c>
      <c r="H32" s="158" t="s">
        <v>197</v>
      </c>
      <c r="I32" s="159" t="s">
        <v>198</v>
      </c>
    </row>
    <row r="33" spans="1:10" hidden="1" x14ac:dyDescent="0.25">
      <c r="A33" s="154">
        <f t="shared" si="0"/>
        <v>0</v>
      </c>
      <c r="B33" s="154">
        <f t="shared" si="1"/>
        <v>0</v>
      </c>
      <c r="C33" s="155">
        <v>160000</v>
      </c>
      <c r="D33" s="156" t="s">
        <v>157</v>
      </c>
      <c r="E33" s="156" t="s">
        <v>158</v>
      </c>
      <c r="F33" s="156" t="s">
        <v>159</v>
      </c>
      <c r="G33" s="156">
        <v>0</v>
      </c>
      <c r="H33" s="158" t="s">
        <v>160</v>
      </c>
      <c r="I33" s="159" t="s">
        <v>161</v>
      </c>
    </row>
    <row r="34" spans="1:10" hidden="1" x14ac:dyDescent="0.25">
      <c r="A34" s="154">
        <f t="shared" si="0"/>
        <v>0</v>
      </c>
      <c r="B34" s="154">
        <f t="shared" si="1"/>
        <v>0</v>
      </c>
      <c r="C34" s="155">
        <v>280000</v>
      </c>
      <c r="D34" s="156" t="s">
        <v>69</v>
      </c>
      <c r="E34" s="156" t="s">
        <v>180</v>
      </c>
      <c r="F34" s="156" t="s">
        <v>76</v>
      </c>
      <c r="G34" s="156">
        <v>0</v>
      </c>
      <c r="H34" s="158" t="s">
        <v>902</v>
      </c>
      <c r="I34" s="159" t="s">
        <v>181</v>
      </c>
      <c r="J34" s="33"/>
    </row>
    <row r="35" spans="1:10" hidden="1" x14ac:dyDescent="0.25">
      <c r="A35" s="154">
        <f t="shared" si="0"/>
        <v>0</v>
      </c>
      <c r="B35" s="154">
        <f t="shared" si="1"/>
        <v>0</v>
      </c>
      <c r="C35" s="155" t="s">
        <v>570</v>
      </c>
      <c r="D35" s="156" t="s">
        <v>171</v>
      </c>
      <c r="E35" s="156" t="s">
        <v>115</v>
      </c>
      <c r="F35" s="156" t="s">
        <v>172</v>
      </c>
      <c r="G35" s="156">
        <v>0</v>
      </c>
      <c r="H35" s="158" t="s">
        <v>173</v>
      </c>
      <c r="I35" s="159" t="s">
        <v>174</v>
      </c>
      <c r="J35" s="33"/>
    </row>
    <row r="36" spans="1:10" hidden="1" x14ac:dyDescent="0.25">
      <c r="A36" s="7"/>
      <c r="B36" s="7"/>
      <c r="C36" s="2"/>
      <c r="D36" s="2"/>
      <c r="E36" s="2"/>
      <c r="F36" s="2"/>
      <c r="G36" s="2"/>
      <c r="H36" s="2"/>
      <c r="I36" s="22"/>
    </row>
    <row r="37" spans="1:10" ht="15.75" thickBot="1" x14ac:dyDescent="0.3">
      <c r="A37" s="9">
        <f>SUM(A5:A36)</f>
        <v>2619501.2999999998</v>
      </c>
      <c r="B37" s="9">
        <f>SUM(B5:B36)</f>
        <v>2238890</v>
      </c>
      <c r="C37" s="31"/>
      <c r="D37" s="11"/>
      <c r="E37" s="11"/>
      <c r="F37" s="11"/>
      <c r="G37" s="11">
        <f>SUM(G5:G36)</f>
        <v>309</v>
      </c>
      <c r="H37" s="10"/>
      <c r="I37" s="12"/>
    </row>
    <row r="38" spans="1:10" ht="15.75" thickBot="1" x14ac:dyDescent="0.3"/>
    <row r="39" spans="1:10" x14ac:dyDescent="0.25">
      <c r="F39" s="13" t="s">
        <v>531</v>
      </c>
      <c r="G39" s="14" t="s">
        <v>530</v>
      </c>
      <c r="H39" s="15"/>
    </row>
    <row r="40" spans="1:10" ht="15.75" thickBot="1" x14ac:dyDescent="0.3">
      <c r="F40" s="9">
        <f>G40*1.17</f>
        <v>2619501.2999999998</v>
      </c>
      <c r="G40" s="9">
        <f>B37</f>
        <v>2238890</v>
      </c>
      <c r="H40" s="16" t="s">
        <v>575</v>
      </c>
    </row>
  </sheetData>
  <autoFilter ref="B4:L4">
    <sortState ref="B5:L38">
      <sortCondition descending="1" ref="B4"/>
    </sortState>
  </autoFilter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18"/>
  <sheetViews>
    <sheetView view="pageBreakPreview" zoomScale="145" zoomScaleNormal="100" zoomScaleSheetLayoutView="145" workbookViewId="0">
      <selection activeCell="H14" sqref="A6:H14"/>
    </sheetView>
  </sheetViews>
  <sheetFormatPr defaultRowHeight="15" x14ac:dyDescent="0.25"/>
  <cols>
    <col min="1" max="2" width="11.7109375" customWidth="1"/>
    <col min="3" max="3" width="11.28515625" customWidth="1"/>
    <col min="4" max="5" width="10.7109375" customWidth="1"/>
    <col min="6" max="6" width="10.7109375" bestFit="1" customWidth="1"/>
    <col min="7" max="7" width="38.42578125" customWidth="1"/>
    <col min="8" max="8" width="10.7109375" customWidth="1"/>
  </cols>
  <sheetData>
    <row r="1" spans="1:8" ht="15.75" thickBot="1" x14ac:dyDescent="0.3"/>
    <row r="2" spans="1:8" ht="19.5" thickBot="1" x14ac:dyDescent="0.35">
      <c r="G2" s="40" t="s">
        <v>529</v>
      </c>
    </row>
    <row r="3" spans="1:8" ht="15.75" thickBot="1" x14ac:dyDescent="0.3"/>
    <row r="4" spans="1:8" x14ac:dyDescent="0.25">
      <c r="A4" s="3" t="s">
        <v>0</v>
      </c>
      <c r="B4" s="18" t="s">
        <v>532</v>
      </c>
      <c r="C4" s="4" t="s">
        <v>1</v>
      </c>
      <c r="D4" s="5" t="s">
        <v>2</v>
      </c>
      <c r="E4" s="5" t="s">
        <v>3</v>
      </c>
      <c r="F4" s="5" t="s">
        <v>4</v>
      </c>
      <c r="G4" s="4" t="s">
        <v>5</v>
      </c>
      <c r="H4" s="6" t="s">
        <v>6</v>
      </c>
    </row>
    <row r="5" spans="1:8" x14ac:dyDescent="0.25">
      <c r="A5" s="7"/>
      <c r="B5" s="17"/>
      <c r="C5" s="2"/>
      <c r="D5" s="1"/>
      <c r="E5" s="1"/>
      <c r="F5" s="1"/>
      <c r="G5" s="2"/>
      <c r="H5" s="8"/>
    </row>
    <row r="6" spans="1:8" x14ac:dyDescent="0.25">
      <c r="A6" s="27">
        <f>B6*F6</f>
        <v>90000</v>
      </c>
      <c r="B6" s="33">
        <v>45000</v>
      </c>
      <c r="C6" s="1" t="s">
        <v>7</v>
      </c>
      <c r="D6" s="1" t="s">
        <v>8</v>
      </c>
      <c r="E6" s="1" t="s">
        <v>9</v>
      </c>
      <c r="F6" s="1" t="s">
        <v>10</v>
      </c>
      <c r="G6" s="2" t="s">
        <v>11</v>
      </c>
      <c r="H6" s="168" t="s">
        <v>12</v>
      </c>
    </row>
    <row r="7" spans="1:8" x14ac:dyDescent="0.25">
      <c r="A7" s="27">
        <f t="shared" ref="A7:A14" si="0">B7*F7</f>
        <v>150000</v>
      </c>
      <c r="B7" s="27">
        <v>150000</v>
      </c>
      <c r="C7" s="1" t="s">
        <v>13</v>
      </c>
      <c r="D7" s="1" t="s">
        <v>14</v>
      </c>
      <c r="E7" s="1" t="s">
        <v>15</v>
      </c>
      <c r="F7" s="1" t="s">
        <v>16</v>
      </c>
      <c r="G7" s="2" t="s">
        <v>17</v>
      </c>
      <c r="H7" s="168" t="s">
        <v>18</v>
      </c>
    </row>
    <row r="8" spans="1:8" x14ac:dyDescent="0.25">
      <c r="A8" s="27">
        <f t="shared" si="0"/>
        <v>180000</v>
      </c>
      <c r="B8" s="27">
        <v>180000</v>
      </c>
      <c r="C8" s="1" t="s">
        <v>19</v>
      </c>
      <c r="D8" s="1" t="s">
        <v>20</v>
      </c>
      <c r="E8" s="1" t="s">
        <v>21</v>
      </c>
      <c r="F8" s="1" t="s">
        <v>16</v>
      </c>
      <c r="G8" s="2" t="s">
        <v>22</v>
      </c>
      <c r="H8" s="168" t="s">
        <v>23</v>
      </c>
    </row>
    <row r="9" spans="1:8" x14ac:dyDescent="0.25">
      <c r="A9" s="27">
        <f t="shared" si="0"/>
        <v>1500000</v>
      </c>
      <c r="B9" s="27">
        <v>1500000</v>
      </c>
      <c r="C9" s="1" t="s">
        <v>24</v>
      </c>
      <c r="D9" s="1" t="s">
        <v>25</v>
      </c>
      <c r="E9" s="1" t="s">
        <v>26</v>
      </c>
      <c r="F9" s="1" t="s">
        <v>16</v>
      </c>
      <c r="G9" s="2" t="s">
        <v>27</v>
      </c>
      <c r="H9" s="168" t="s">
        <v>28</v>
      </c>
    </row>
    <row r="10" spans="1:8" x14ac:dyDescent="0.25">
      <c r="A10" s="27">
        <f t="shared" si="0"/>
        <v>3600000</v>
      </c>
      <c r="B10" s="27">
        <v>3600000</v>
      </c>
      <c r="C10" s="1" t="s">
        <v>29</v>
      </c>
      <c r="D10" s="1" t="s">
        <v>30</v>
      </c>
      <c r="E10" s="1" t="s">
        <v>31</v>
      </c>
      <c r="F10" s="1" t="s">
        <v>16</v>
      </c>
      <c r="G10" s="2" t="s">
        <v>32</v>
      </c>
      <c r="H10" s="168" t="s">
        <v>33</v>
      </c>
    </row>
    <row r="11" spans="1:8" x14ac:dyDescent="0.25">
      <c r="A11" s="27">
        <f t="shared" si="0"/>
        <v>220000</v>
      </c>
      <c r="B11" s="27">
        <v>220000</v>
      </c>
      <c r="C11" s="1" t="s">
        <v>34</v>
      </c>
      <c r="D11" s="1" t="s">
        <v>8</v>
      </c>
      <c r="E11" s="1" t="s">
        <v>35</v>
      </c>
      <c r="F11" s="1" t="s">
        <v>16</v>
      </c>
      <c r="G11" s="2" t="s">
        <v>36</v>
      </c>
      <c r="H11" s="168" t="s">
        <v>37</v>
      </c>
    </row>
    <row r="12" spans="1:8" x14ac:dyDescent="0.25">
      <c r="A12" s="27">
        <f t="shared" si="0"/>
        <v>55000</v>
      </c>
      <c r="B12" s="28">
        <v>55000</v>
      </c>
      <c r="C12" s="2" t="s">
        <v>108</v>
      </c>
      <c r="D12" s="1" t="s">
        <v>53</v>
      </c>
      <c r="E12" s="1" t="s">
        <v>75</v>
      </c>
      <c r="F12" s="1" t="s">
        <v>16</v>
      </c>
      <c r="G12" s="2" t="s">
        <v>435</v>
      </c>
      <c r="H12" s="8" t="s">
        <v>436</v>
      </c>
    </row>
    <row r="13" spans="1:8" x14ac:dyDescent="0.25">
      <c r="A13" s="27">
        <f t="shared" si="0"/>
        <v>100000</v>
      </c>
      <c r="B13" s="27">
        <v>100000</v>
      </c>
      <c r="C13" s="1" t="s">
        <v>38</v>
      </c>
      <c r="D13" s="1" t="s">
        <v>39</v>
      </c>
      <c r="E13" s="1" t="s">
        <v>40</v>
      </c>
      <c r="F13" s="1" t="s">
        <v>16</v>
      </c>
      <c r="G13" s="2" t="s">
        <v>41</v>
      </c>
      <c r="H13" s="168" t="s">
        <v>42</v>
      </c>
    </row>
    <row r="14" spans="1:8" x14ac:dyDescent="0.25">
      <c r="A14" s="27">
        <f t="shared" si="0"/>
        <v>80000</v>
      </c>
      <c r="B14" s="27">
        <v>80000</v>
      </c>
      <c r="C14" s="1" t="s">
        <v>43</v>
      </c>
      <c r="D14" s="1" t="s">
        <v>44</v>
      </c>
      <c r="E14" s="1" t="s">
        <v>45</v>
      </c>
      <c r="F14" s="1" t="s">
        <v>16</v>
      </c>
      <c r="G14" s="2" t="s">
        <v>46</v>
      </c>
      <c r="H14" s="168" t="s">
        <v>47</v>
      </c>
    </row>
    <row r="15" spans="1:8" ht="15.75" thickBot="1" x14ac:dyDescent="0.3">
      <c r="A15" s="9">
        <f>SUM(A6:A14)</f>
        <v>5975000</v>
      </c>
      <c r="B15" s="34"/>
      <c r="C15" s="10"/>
      <c r="D15" s="11"/>
      <c r="E15" s="11"/>
      <c r="F15" s="11" t="s">
        <v>48</v>
      </c>
      <c r="G15" s="10"/>
      <c r="H15" s="12"/>
    </row>
    <row r="16" spans="1:8" ht="15.75" thickBot="1" x14ac:dyDescent="0.3"/>
    <row r="17" spans="5:7" x14ac:dyDescent="0.25">
      <c r="E17" s="13" t="s">
        <v>531</v>
      </c>
      <c r="F17" s="14" t="s">
        <v>530</v>
      </c>
      <c r="G17" s="15"/>
    </row>
    <row r="18" spans="5:7" ht="15.75" thickBot="1" x14ac:dyDescent="0.3">
      <c r="E18" s="9">
        <f>F18*1.17</f>
        <v>6990750</v>
      </c>
      <c r="F18" s="35">
        <f>A15</f>
        <v>5975000</v>
      </c>
      <c r="G18" s="16" t="s">
        <v>529</v>
      </c>
    </row>
  </sheetData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L180"/>
  <sheetViews>
    <sheetView rightToLeft="1" tabSelected="1" topLeftCell="B1" zoomScaleNormal="100" zoomScaleSheetLayoutView="130" workbookViewId="0">
      <selection activeCell="E16" sqref="E13:E16"/>
    </sheetView>
  </sheetViews>
  <sheetFormatPr defaultRowHeight="15" x14ac:dyDescent="0.25"/>
  <cols>
    <col min="1" max="1" width="8.5703125" style="171" bestFit="1" customWidth="1"/>
    <col min="2" max="2" width="5.5703125" style="172" bestFit="1" customWidth="1"/>
    <col min="3" max="3" width="10.140625" style="172" bestFit="1" customWidth="1"/>
    <col min="4" max="4" width="47.5703125" style="172" bestFit="1" customWidth="1"/>
    <col min="5" max="5" width="32.140625" style="172" bestFit="1" customWidth="1"/>
    <col min="6" max="16384" width="9.140625" style="172"/>
  </cols>
  <sheetData>
    <row r="1" spans="1:12" x14ac:dyDescent="0.25">
      <c r="B1" s="180"/>
      <c r="C1" s="180"/>
      <c r="D1" s="180"/>
      <c r="E1" s="180"/>
    </row>
    <row r="2" spans="1:12" ht="15" customHeight="1" x14ac:dyDescent="0.25">
      <c r="B2" s="181" t="s">
        <v>917</v>
      </c>
      <c r="C2" s="181"/>
      <c r="D2" s="181"/>
      <c r="E2" s="182"/>
    </row>
    <row r="3" spans="1:12" ht="15.75" thickBot="1" x14ac:dyDescent="0.3">
      <c r="B3" s="180"/>
      <c r="C3" s="180"/>
      <c r="D3" s="180"/>
      <c r="E3" s="180"/>
    </row>
    <row r="4" spans="1:12" x14ac:dyDescent="0.25">
      <c r="A4" s="173" t="s">
        <v>887</v>
      </c>
      <c r="B4" s="183" t="s">
        <v>918</v>
      </c>
      <c r="C4" s="184" t="s">
        <v>6</v>
      </c>
      <c r="D4" s="184" t="s">
        <v>5</v>
      </c>
      <c r="E4" s="185" t="s">
        <v>4</v>
      </c>
    </row>
    <row r="5" spans="1:12" hidden="1" x14ac:dyDescent="0.25">
      <c r="A5" s="174" t="e">
        <f>#REF!*E5*1.17</f>
        <v>#REF!</v>
      </c>
      <c r="B5" s="183"/>
      <c r="C5" s="186"/>
      <c r="D5" s="187" t="s">
        <v>580</v>
      </c>
      <c r="E5" s="185">
        <v>0</v>
      </c>
    </row>
    <row r="6" spans="1:12" hidden="1" x14ac:dyDescent="0.25">
      <c r="A6" s="174" t="e">
        <f>#REF!*1.17</f>
        <v>#REF!</v>
      </c>
      <c r="B6" s="183"/>
      <c r="C6" s="186" t="s">
        <v>491</v>
      </c>
      <c r="D6" s="184" t="s">
        <v>490</v>
      </c>
      <c r="E6" s="185">
        <v>0</v>
      </c>
    </row>
    <row r="7" spans="1:12" x14ac:dyDescent="0.25">
      <c r="A7" s="175" t="e">
        <f>#REF!*1.17</f>
        <v>#REF!</v>
      </c>
      <c r="B7" s="183">
        <v>1</v>
      </c>
      <c r="C7" s="188" t="s">
        <v>599</v>
      </c>
      <c r="D7" s="189" t="s">
        <v>598</v>
      </c>
      <c r="E7" s="190">
        <v>1</v>
      </c>
    </row>
    <row r="8" spans="1:12" ht="14.25" customHeight="1" x14ac:dyDescent="0.25">
      <c r="A8" s="174" t="e">
        <f>#REF!*1.17</f>
        <v>#REF!</v>
      </c>
      <c r="B8" s="183">
        <v>2</v>
      </c>
      <c r="C8" s="188" t="s">
        <v>629</v>
      </c>
      <c r="D8" s="189" t="s">
        <v>628</v>
      </c>
      <c r="E8" s="190">
        <v>1</v>
      </c>
    </row>
    <row r="9" spans="1:12" x14ac:dyDescent="0.25">
      <c r="A9" s="174" t="e">
        <f>#REF!*1.17</f>
        <v>#REF!</v>
      </c>
      <c r="B9" s="183">
        <v>3</v>
      </c>
      <c r="C9" s="188" t="s">
        <v>421</v>
      </c>
      <c r="D9" s="189" t="s">
        <v>885</v>
      </c>
      <c r="E9" s="190" t="s">
        <v>10</v>
      </c>
    </row>
    <row r="10" spans="1:12" x14ac:dyDescent="0.25">
      <c r="A10" s="174" t="e">
        <f>#REF!*1.17</f>
        <v>#REF!</v>
      </c>
      <c r="B10" s="183">
        <v>4</v>
      </c>
      <c r="C10" s="188" t="s">
        <v>241</v>
      </c>
      <c r="D10" s="189" t="s">
        <v>240</v>
      </c>
      <c r="E10" s="190" t="s">
        <v>16</v>
      </c>
    </row>
    <row r="11" spans="1:12" hidden="1" x14ac:dyDescent="0.25">
      <c r="A11" s="174" t="e">
        <f>#REF!*1.17</f>
        <v>#REF!</v>
      </c>
      <c r="B11" s="183">
        <v>5</v>
      </c>
      <c r="C11" s="188" t="s">
        <v>512</v>
      </c>
      <c r="D11" s="189" t="s">
        <v>490</v>
      </c>
      <c r="E11" s="190">
        <v>0</v>
      </c>
    </row>
    <row r="12" spans="1:12" x14ac:dyDescent="0.25">
      <c r="A12" s="174" t="e">
        <f>#REF!*1.17</f>
        <v>#REF!</v>
      </c>
      <c r="B12" s="183">
        <v>5</v>
      </c>
      <c r="C12" s="188" t="s">
        <v>237</v>
      </c>
      <c r="D12" s="189" t="s">
        <v>236</v>
      </c>
      <c r="E12" s="190" t="s">
        <v>10</v>
      </c>
    </row>
    <row r="13" spans="1:12" x14ac:dyDescent="0.25">
      <c r="A13" s="174" t="e">
        <f>#REF!*1.17</f>
        <v>#REF!</v>
      </c>
      <c r="B13" s="183">
        <v>6</v>
      </c>
      <c r="C13" s="188" t="s">
        <v>268</v>
      </c>
      <c r="D13" s="189" t="s">
        <v>267</v>
      </c>
      <c r="E13" s="190" t="s">
        <v>10</v>
      </c>
      <c r="L13" s="192"/>
    </row>
    <row r="14" spans="1:12" hidden="1" x14ac:dyDescent="0.25">
      <c r="A14" s="174" t="e">
        <f>#REF!*1.17</f>
        <v>#REF!</v>
      </c>
      <c r="B14" s="183">
        <v>8</v>
      </c>
      <c r="C14" s="188" t="s">
        <v>349</v>
      </c>
      <c r="D14" s="189" t="s">
        <v>348</v>
      </c>
      <c r="E14" s="190" t="s">
        <v>16</v>
      </c>
    </row>
    <row r="15" spans="1:12" hidden="1" x14ac:dyDescent="0.25">
      <c r="A15" s="174" t="e">
        <f>#REF!*1.17</f>
        <v>#REF!</v>
      </c>
      <c r="B15" s="183">
        <v>9</v>
      </c>
      <c r="C15" s="188" t="s">
        <v>366</v>
      </c>
      <c r="D15" s="189" t="s">
        <v>365</v>
      </c>
      <c r="E15" s="190" t="s">
        <v>16</v>
      </c>
    </row>
    <row r="16" spans="1:12" x14ac:dyDescent="0.25">
      <c r="A16" s="174" t="e">
        <f>#REF!*1.17</f>
        <v>#REF!</v>
      </c>
      <c r="B16" s="183">
        <v>7</v>
      </c>
      <c r="C16" s="188" t="s">
        <v>425</v>
      </c>
      <c r="D16" s="189" t="s">
        <v>424</v>
      </c>
      <c r="E16" s="190">
        <v>1</v>
      </c>
    </row>
    <row r="17" spans="1:5" hidden="1" x14ac:dyDescent="0.25">
      <c r="A17" s="176" t="e">
        <f>#REF!*1.17</f>
        <v>#REF!</v>
      </c>
      <c r="B17" s="183">
        <v>11</v>
      </c>
      <c r="C17" s="188" t="s">
        <v>374</v>
      </c>
      <c r="D17" s="189" t="s">
        <v>373</v>
      </c>
      <c r="E17" s="190">
        <v>0</v>
      </c>
    </row>
    <row r="18" spans="1:5" x14ac:dyDescent="0.25">
      <c r="A18" s="174" t="e">
        <f>#REF!*1.17</f>
        <v>#REF!</v>
      </c>
      <c r="B18" s="183">
        <v>8</v>
      </c>
      <c r="C18" s="188" t="s">
        <v>231</v>
      </c>
      <c r="D18" s="189" t="s">
        <v>230</v>
      </c>
      <c r="E18" s="190" t="s">
        <v>16</v>
      </c>
    </row>
    <row r="19" spans="1:5" x14ac:dyDescent="0.25">
      <c r="A19" s="174" t="e">
        <f>#REF!*1.17</f>
        <v>#REF!</v>
      </c>
      <c r="B19" s="183">
        <v>9</v>
      </c>
      <c r="C19" s="188" t="s">
        <v>337</v>
      </c>
      <c r="D19" s="189" t="s">
        <v>336</v>
      </c>
      <c r="E19" s="190" t="s">
        <v>92</v>
      </c>
    </row>
    <row r="20" spans="1:5" x14ac:dyDescent="0.25">
      <c r="A20" s="174" t="e">
        <f>#REF!*1.17</f>
        <v>#REF!</v>
      </c>
      <c r="B20" s="183">
        <v>10</v>
      </c>
      <c r="C20" s="188" t="s">
        <v>208</v>
      </c>
      <c r="D20" s="189" t="s">
        <v>207</v>
      </c>
      <c r="E20" s="190" t="s">
        <v>183</v>
      </c>
    </row>
    <row r="21" spans="1:5" hidden="1" x14ac:dyDescent="0.25">
      <c r="A21" s="175" t="e">
        <f>#REF!*1.17</f>
        <v>#REF!</v>
      </c>
      <c r="B21" s="183">
        <v>15</v>
      </c>
      <c r="C21" s="188" t="s">
        <v>226</v>
      </c>
      <c r="D21" s="189" t="s">
        <v>225</v>
      </c>
      <c r="E21" s="190" t="s">
        <v>70</v>
      </c>
    </row>
    <row r="22" spans="1:5" x14ac:dyDescent="0.25">
      <c r="A22" s="174" t="e">
        <f>#REF!*1.17</f>
        <v>#REF!</v>
      </c>
      <c r="B22" s="183">
        <v>11</v>
      </c>
      <c r="C22" s="188" t="s">
        <v>228</v>
      </c>
      <c r="D22" s="189" t="s">
        <v>227</v>
      </c>
      <c r="E22" s="190">
        <v>4</v>
      </c>
    </row>
    <row r="23" spans="1:5" x14ac:dyDescent="0.25">
      <c r="A23" s="174" t="e">
        <f>#REF!*1.17</f>
        <v>#REF!</v>
      </c>
      <c r="B23" s="183">
        <v>12</v>
      </c>
      <c r="C23" s="188" t="s">
        <v>234</v>
      </c>
      <c r="D23" s="189" t="s">
        <v>233</v>
      </c>
      <c r="E23" s="190" t="s">
        <v>10</v>
      </c>
    </row>
    <row r="24" spans="1:5" hidden="1" x14ac:dyDescent="0.25">
      <c r="A24" s="174" t="e">
        <f>#REF!*1.17</f>
        <v>#REF!</v>
      </c>
      <c r="B24" s="183">
        <v>18</v>
      </c>
      <c r="C24" s="188" t="s">
        <v>411</v>
      </c>
      <c r="D24" s="189" t="s">
        <v>410</v>
      </c>
      <c r="E24" s="190">
        <v>1</v>
      </c>
    </row>
    <row r="25" spans="1:5" x14ac:dyDescent="0.25">
      <c r="A25" s="174" t="e">
        <f>#REF!*1.17</f>
        <v>#REF!</v>
      </c>
      <c r="B25" s="183">
        <v>13</v>
      </c>
      <c r="C25" s="188" t="s">
        <v>457</v>
      </c>
      <c r="D25" s="189" t="s">
        <v>456</v>
      </c>
      <c r="E25" s="190" t="s">
        <v>16</v>
      </c>
    </row>
    <row r="26" spans="1:5" hidden="1" x14ac:dyDescent="0.25">
      <c r="A26" s="176" t="e">
        <f>#REF!*1.17</f>
        <v>#REF!</v>
      </c>
      <c r="B26" s="183">
        <v>20</v>
      </c>
      <c r="C26" s="188" t="s">
        <v>417</v>
      </c>
      <c r="D26" s="189" t="s">
        <v>416</v>
      </c>
      <c r="E26" s="190">
        <v>1</v>
      </c>
    </row>
    <row r="27" spans="1:5" hidden="1" x14ac:dyDescent="0.25">
      <c r="A27" s="174" t="e">
        <f>#REF!*1.17</f>
        <v>#REF!</v>
      </c>
      <c r="B27" s="183">
        <v>21</v>
      </c>
      <c r="C27" s="188" t="s">
        <v>428</v>
      </c>
      <c r="D27" s="189" t="s">
        <v>427</v>
      </c>
      <c r="E27" s="190">
        <v>1</v>
      </c>
    </row>
    <row r="28" spans="1:5" x14ac:dyDescent="0.25">
      <c r="A28" s="174" t="e">
        <f>#REF!*1.17</f>
        <v>#REF!</v>
      </c>
      <c r="B28" s="183">
        <v>14</v>
      </c>
      <c r="C28" s="188" t="s">
        <v>247</v>
      </c>
      <c r="D28" s="189" t="s">
        <v>246</v>
      </c>
      <c r="E28" s="190" t="s">
        <v>16</v>
      </c>
    </row>
    <row r="29" spans="1:5" hidden="1" x14ac:dyDescent="0.25">
      <c r="A29" s="174" t="e">
        <f>#REF!*1.17</f>
        <v>#REF!</v>
      </c>
      <c r="B29" s="183">
        <v>23</v>
      </c>
      <c r="C29" s="188" t="s">
        <v>466</v>
      </c>
      <c r="D29" s="189" t="s">
        <v>465</v>
      </c>
      <c r="E29" s="190">
        <v>0</v>
      </c>
    </row>
    <row r="30" spans="1:5" x14ac:dyDescent="0.25">
      <c r="A30" s="176" t="e">
        <f>#REF!*1.17</f>
        <v>#REF!</v>
      </c>
      <c r="B30" s="183">
        <v>15</v>
      </c>
      <c r="C30" s="188" t="s">
        <v>528</v>
      </c>
      <c r="D30" s="189" t="s">
        <v>527</v>
      </c>
      <c r="E30" s="190">
        <v>1</v>
      </c>
    </row>
    <row r="31" spans="1:5" hidden="1" x14ac:dyDescent="0.25">
      <c r="A31" s="174" t="e">
        <f>#REF!*1.17</f>
        <v>#REF!</v>
      </c>
      <c r="B31" s="183">
        <v>25</v>
      </c>
      <c r="C31" s="188" t="s">
        <v>291</v>
      </c>
      <c r="D31" s="189" t="s">
        <v>290</v>
      </c>
      <c r="E31" s="190" t="s">
        <v>10</v>
      </c>
    </row>
    <row r="32" spans="1:5" hidden="1" x14ac:dyDescent="0.25">
      <c r="A32" s="174" t="e">
        <f>#REF!*1.17</f>
        <v>#REF!</v>
      </c>
      <c r="B32" s="183">
        <v>26</v>
      </c>
      <c r="C32" s="188" t="s">
        <v>211</v>
      </c>
      <c r="D32" s="189" t="s">
        <v>210</v>
      </c>
      <c r="E32" s="190">
        <v>0</v>
      </c>
    </row>
    <row r="33" spans="1:5" s="177" customFormat="1" hidden="1" x14ac:dyDescent="0.25">
      <c r="A33" s="174" t="e">
        <f>#REF!*1.17</f>
        <v>#REF!</v>
      </c>
      <c r="B33" s="183">
        <v>27</v>
      </c>
      <c r="C33" s="188" t="s">
        <v>434</v>
      </c>
      <c r="D33" s="189">
        <v>1</v>
      </c>
      <c r="E33" s="190">
        <v>1</v>
      </c>
    </row>
    <row r="34" spans="1:5" hidden="1" x14ac:dyDescent="0.25">
      <c r="A34" s="174" t="e">
        <f>#REF!*1.17</f>
        <v>#REF!</v>
      </c>
      <c r="B34" s="183">
        <v>28</v>
      </c>
      <c r="C34" s="188" t="s">
        <v>434</v>
      </c>
      <c r="D34" s="189" t="s">
        <v>429</v>
      </c>
      <c r="E34" s="190" t="s">
        <v>16</v>
      </c>
    </row>
    <row r="35" spans="1:5" hidden="1" x14ac:dyDescent="0.25">
      <c r="A35" s="174" t="e">
        <f>#REF!*1.17</f>
        <v>#REF!</v>
      </c>
      <c r="B35" s="183">
        <v>29</v>
      </c>
      <c r="C35" s="188" t="s">
        <v>517</v>
      </c>
      <c r="D35" s="189" t="s">
        <v>516</v>
      </c>
      <c r="E35" s="190" t="s">
        <v>16</v>
      </c>
    </row>
    <row r="36" spans="1:5" hidden="1" x14ac:dyDescent="0.25">
      <c r="A36" s="174" t="e">
        <f>#REF!*1.17</f>
        <v>#REF!</v>
      </c>
      <c r="B36" s="183">
        <v>30</v>
      </c>
      <c r="C36" s="188" t="s">
        <v>413</v>
      </c>
      <c r="D36" s="189" t="s">
        <v>412</v>
      </c>
      <c r="E36" s="190">
        <v>1</v>
      </c>
    </row>
    <row r="37" spans="1:5" hidden="1" x14ac:dyDescent="0.25">
      <c r="A37" s="176" t="e">
        <f>#REF!*1.17</f>
        <v>#REF!</v>
      </c>
      <c r="B37" s="183">
        <v>31</v>
      </c>
      <c r="C37" s="188" t="s">
        <v>301</v>
      </c>
      <c r="D37" s="189" t="s">
        <v>893</v>
      </c>
      <c r="E37" s="190">
        <v>0</v>
      </c>
    </row>
    <row r="38" spans="1:5" hidden="1" x14ac:dyDescent="0.25">
      <c r="A38" s="176" t="e">
        <f>#REF!*1.17</f>
        <v>#REF!</v>
      </c>
      <c r="B38" s="183">
        <v>32</v>
      </c>
      <c r="C38" s="188" t="s">
        <v>302</v>
      </c>
      <c r="D38" s="189" t="s">
        <v>894</v>
      </c>
      <c r="E38" s="190">
        <v>0</v>
      </c>
    </row>
    <row r="39" spans="1:5" hidden="1" x14ac:dyDescent="0.25">
      <c r="A39" s="176" t="e">
        <f>#REF!*1.17</f>
        <v>#REF!</v>
      </c>
      <c r="B39" s="183">
        <v>33</v>
      </c>
      <c r="C39" s="188" t="s">
        <v>256</v>
      </c>
      <c r="D39" s="189" t="s">
        <v>255</v>
      </c>
      <c r="E39" s="190">
        <v>0</v>
      </c>
    </row>
    <row r="40" spans="1:5" hidden="1" x14ac:dyDescent="0.25">
      <c r="A40" s="175" t="e">
        <f>#REF!*1.17</f>
        <v>#REF!</v>
      </c>
      <c r="B40" s="183">
        <v>34</v>
      </c>
      <c r="C40" s="188" t="s">
        <v>258</v>
      </c>
      <c r="D40" s="189" t="s">
        <v>257</v>
      </c>
      <c r="E40" s="190" t="s">
        <v>16</v>
      </c>
    </row>
    <row r="41" spans="1:5" hidden="1" x14ac:dyDescent="0.25">
      <c r="A41" s="174" t="e">
        <f>#REF!*1.17</f>
        <v>#REF!</v>
      </c>
      <c r="B41" s="183">
        <v>35</v>
      </c>
      <c r="C41" s="188" t="s">
        <v>462</v>
      </c>
      <c r="D41" s="189" t="s">
        <v>461</v>
      </c>
      <c r="E41" s="190" t="s">
        <v>16</v>
      </c>
    </row>
    <row r="42" spans="1:5" hidden="1" x14ac:dyDescent="0.25">
      <c r="A42" s="174" t="e">
        <f>#REF!*1.17</f>
        <v>#REF!</v>
      </c>
      <c r="B42" s="183">
        <v>36</v>
      </c>
      <c r="C42" s="188" t="s">
        <v>405</v>
      </c>
      <c r="D42" s="189" t="s">
        <v>404</v>
      </c>
      <c r="E42" s="190" t="s">
        <v>10</v>
      </c>
    </row>
    <row r="43" spans="1:5" hidden="1" x14ac:dyDescent="0.25">
      <c r="A43" s="174" t="e">
        <f>#REF!*1.17</f>
        <v>#REF!</v>
      </c>
      <c r="B43" s="183">
        <v>37</v>
      </c>
      <c r="C43" s="188" t="s">
        <v>408</v>
      </c>
      <c r="D43" s="189" t="s">
        <v>407</v>
      </c>
      <c r="E43" s="190" t="s">
        <v>10</v>
      </c>
    </row>
    <row r="44" spans="1:5" hidden="1" x14ac:dyDescent="0.25">
      <c r="A44" s="174" t="e">
        <f>#REF!*1.17</f>
        <v>#REF!</v>
      </c>
      <c r="B44" s="183">
        <v>38</v>
      </c>
      <c r="C44" s="188" t="s">
        <v>508</v>
      </c>
      <c r="D44" s="189" t="s">
        <v>507</v>
      </c>
      <c r="E44" s="190" t="s">
        <v>16</v>
      </c>
    </row>
    <row r="45" spans="1:5" hidden="1" x14ac:dyDescent="0.25">
      <c r="A45" s="174" t="e">
        <f>#REF!*1.17</f>
        <v>#REF!</v>
      </c>
      <c r="B45" s="183">
        <v>39</v>
      </c>
      <c r="C45" s="188" t="s">
        <v>526</v>
      </c>
      <c r="D45" s="189" t="s">
        <v>523</v>
      </c>
      <c r="E45" s="190" t="s">
        <v>10</v>
      </c>
    </row>
    <row r="46" spans="1:5" hidden="1" x14ac:dyDescent="0.25">
      <c r="A46" s="174" t="e">
        <f>#REF!*1.17</f>
        <v>#REF!</v>
      </c>
      <c r="B46" s="183">
        <v>40</v>
      </c>
      <c r="C46" s="188" t="s">
        <v>288</v>
      </c>
      <c r="D46" s="189" t="s">
        <v>280</v>
      </c>
      <c r="E46" s="190" t="s">
        <v>92</v>
      </c>
    </row>
    <row r="47" spans="1:5" hidden="1" x14ac:dyDescent="0.25">
      <c r="A47" s="174" t="e">
        <f>#REF!*1.17</f>
        <v>#REF!</v>
      </c>
      <c r="B47" s="183">
        <v>41</v>
      </c>
      <c r="C47" s="188" t="s">
        <v>285</v>
      </c>
      <c r="D47" s="189" t="s">
        <v>280</v>
      </c>
      <c r="E47" s="190" t="s">
        <v>10</v>
      </c>
    </row>
    <row r="48" spans="1:5" x14ac:dyDescent="0.25">
      <c r="A48" s="175" t="e">
        <f>#REF!*1.17</f>
        <v>#REF!</v>
      </c>
      <c r="B48" s="183">
        <v>16</v>
      </c>
      <c r="C48" s="188" t="s">
        <v>528</v>
      </c>
      <c r="D48" s="189" t="s">
        <v>866</v>
      </c>
      <c r="E48" s="190" t="s">
        <v>16</v>
      </c>
    </row>
    <row r="49" spans="1:5" hidden="1" x14ac:dyDescent="0.25">
      <c r="A49" s="174" t="e">
        <f>#REF!*1.17</f>
        <v>#REF!</v>
      </c>
      <c r="B49" s="183">
        <v>43</v>
      </c>
      <c r="C49" s="188" t="s">
        <v>287</v>
      </c>
      <c r="D49" s="189" t="s">
        <v>280</v>
      </c>
      <c r="E49" s="190" t="s">
        <v>10</v>
      </c>
    </row>
    <row r="50" spans="1:5" hidden="1" x14ac:dyDescent="0.25">
      <c r="A50" s="174" t="e">
        <f>#REF!*1.17</f>
        <v>#REF!</v>
      </c>
      <c r="B50" s="183">
        <v>44</v>
      </c>
      <c r="C50" s="188" t="s">
        <v>509</v>
      </c>
      <c r="D50" s="189" t="s">
        <v>490</v>
      </c>
      <c r="E50" s="190" t="s">
        <v>10</v>
      </c>
    </row>
    <row r="51" spans="1:5" hidden="1" x14ac:dyDescent="0.25">
      <c r="A51" s="174" t="e">
        <f>#REF!*1.17</f>
        <v>#REF!</v>
      </c>
      <c r="B51" s="183">
        <v>45</v>
      </c>
      <c r="C51" s="188" t="s">
        <v>252</v>
      </c>
      <c r="D51" s="189" t="s">
        <v>249</v>
      </c>
      <c r="E51" s="190" t="s">
        <v>16</v>
      </c>
    </row>
    <row r="52" spans="1:5" hidden="1" x14ac:dyDescent="0.25">
      <c r="A52" s="174" t="e">
        <f>#REF!*1.17</f>
        <v>#REF!</v>
      </c>
      <c r="B52" s="183">
        <v>46</v>
      </c>
      <c r="C52" s="188" t="s">
        <v>498</v>
      </c>
      <c r="D52" s="189" t="s">
        <v>497</v>
      </c>
      <c r="E52" s="190" t="s">
        <v>16</v>
      </c>
    </row>
    <row r="53" spans="1:5" hidden="1" x14ac:dyDescent="0.25">
      <c r="A53" s="174" t="e">
        <f>#REF!*1.17</f>
        <v>#REF!</v>
      </c>
      <c r="B53" s="183">
        <v>47</v>
      </c>
      <c r="C53" s="188" t="s">
        <v>284</v>
      </c>
      <c r="D53" s="189" t="s">
        <v>280</v>
      </c>
      <c r="E53" s="190" t="s">
        <v>283</v>
      </c>
    </row>
    <row r="54" spans="1:5" hidden="1" x14ac:dyDescent="0.25">
      <c r="A54" s="174" t="e">
        <f>#REF!*1.17</f>
        <v>#REF!</v>
      </c>
      <c r="B54" s="183">
        <v>48</v>
      </c>
      <c r="C54" s="188" t="s">
        <v>372</v>
      </c>
      <c r="D54" s="189" t="s">
        <v>371</v>
      </c>
      <c r="E54" s="190" t="s">
        <v>70</v>
      </c>
    </row>
    <row r="55" spans="1:5" hidden="1" x14ac:dyDescent="0.25">
      <c r="A55" s="174" t="e">
        <f>#REF!*1.17</f>
        <v>#REF!</v>
      </c>
      <c r="B55" s="183">
        <v>49</v>
      </c>
      <c r="C55" s="188" t="s">
        <v>486</v>
      </c>
      <c r="D55" s="189" t="s">
        <v>482</v>
      </c>
      <c r="E55" s="190" t="s">
        <v>10</v>
      </c>
    </row>
    <row r="56" spans="1:5" hidden="1" x14ac:dyDescent="0.25">
      <c r="A56" s="174" t="e">
        <f>#REF!*1.17</f>
        <v>#REF!</v>
      </c>
      <c r="B56" s="183">
        <v>50</v>
      </c>
      <c r="C56" s="188" t="s">
        <v>250</v>
      </c>
      <c r="D56" s="189" t="s">
        <v>908</v>
      </c>
      <c r="E56" s="190" t="s">
        <v>16</v>
      </c>
    </row>
    <row r="57" spans="1:5" hidden="1" x14ac:dyDescent="0.25">
      <c r="A57" s="174" t="e">
        <f>#REF!*1.17</f>
        <v>#REF!</v>
      </c>
      <c r="B57" s="183">
        <v>51</v>
      </c>
      <c r="C57" s="188" t="s">
        <v>251</v>
      </c>
      <c r="D57" s="189" t="s">
        <v>249</v>
      </c>
      <c r="E57" s="190" t="s">
        <v>16</v>
      </c>
    </row>
    <row r="58" spans="1:5" hidden="1" x14ac:dyDescent="0.25">
      <c r="A58" s="174" t="e">
        <f>#REF!*1.17</f>
        <v>#REF!</v>
      </c>
      <c r="B58" s="183">
        <v>52</v>
      </c>
      <c r="C58" s="188" t="s">
        <v>487</v>
      </c>
      <c r="D58" s="189" t="s">
        <v>482</v>
      </c>
      <c r="E58" s="190" t="s">
        <v>142</v>
      </c>
    </row>
    <row r="59" spans="1:5" hidden="1" x14ac:dyDescent="0.25">
      <c r="A59" s="174" t="e">
        <f>#REF!*1.17</f>
        <v>#REF!</v>
      </c>
      <c r="B59" s="183">
        <v>53</v>
      </c>
      <c r="C59" s="188" t="s">
        <v>245</v>
      </c>
      <c r="D59" s="189" t="s">
        <v>244</v>
      </c>
      <c r="E59" s="190" t="s">
        <v>60</v>
      </c>
    </row>
    <row r="60" spans="1:5" hidden="1" x14ac:dyDescent="0.25">
      <c r="A60" s="174" t="e">
        <f>#REF!*1.17</f>
        <v>#REF!</v>
      </c>
      <c r="B60" s="183">
        <v>54</v>
      </c>
      <c r="C60" s="188" t="s">
        <v>500</v>
      </c>
      <c r="D60" s="189" t="s">
        <v>367</v>
      </c>
      <c r="E60" s="190" t="s">
        <v>16</v>
      </c>
    </row>
    <row r="61" spans="1:5" hidden="1" x14ac:dyDescent="0.25">
      <c r="A61" s="174" t="e">
        <f>#REF!*1.17</f>
        <v>#REF!</v>
      </c>
      <c r="B61" s="183">
        <v>55</v>
      </c>
      <c r="C61" s="188" t="s">
        <v>524</v>
      </c>
      <c r="D61" s="189" t="s">
        <v>523</v>
      </c>
      <c r="E61" s="190" t="s">
        <v>16</v>
      </c>
    </row>
    <row r="62" spans="1:5" hidden="1" x14ac:dyDescent="0.25">
      <c r="A62" s="174" t="e">
        <f>#REF!*1.17</f>
        <v>#REF!</v>
      </c>
      <c r="B62" s="183">
        <v>56</v>
      </c>
      <c r="C62" s="188" t="s">
        <v>398</v>
      </c>
      <c r="D62" s="189" t="s">
        <v>367</v>
      </c>
      <c r="E62" s="190" t="s">
        <v>16</v>
      </c>
    </row>
    <row r="63" spans="1:5" hidden="1" x14ac:dyDescent="0.25">
      <c r="A63" s="174" t="e">
        <f>#REF!*1.17</f>
        <v>#REF!</v>
      </c>
      <c r="B63" s="183">
        <v>57</v>
      </c>
      <c r="C63" s="188" t="s">
        <v>391</v>
      </c>
      <c r="D63" s="189" t="s">
        <v>367</v>
      </c>
      <c r="E63" s="190" t="s">
        <v>16</v>
      </c>
    </row>
    <row r="64" spans="1:5" hidden="1" x14ac:dyDescent="0.25">
      <c r="A64" s="174" t="e">
        <f>#REF!*1.17</f>
        <v>#REF!</v>
      </c>
      <c r="B64" s="183">
        <v>58</v>
      </c>
      <c r="C64" s="188" t="s">
        <v>396</v>
      </c>
      <c r="D64" s="189" t="s">
        <v>395</v>
      </c>
      <c r="E64" s="190" t="s">
        <v>16</v>
      </c>
    </row>
    <row r="65" spans="1:5" hidden="1" x14ac:dyDescent="0.25">
      <c r="A65" s="174" t="e">
        <f>#REF!*1.17</f>
        <v>#REF!</v>
      </c>
      <c r="B65" s="183">
        <v>59</v>
      </c>
      <c r="C65" s="188" t="s">
        <v>381</v>
      </c>
      <c r="D65" s="189" t="s">
        <v>369</v>
      </c>
      <c r="E65" s="190" t="s">
        <v>16</v>
      </c>
    </row>
    <row r="66" spans="1:5" hidden="1" x14ac:dyDescent="0.25">
      <c r="A66" s="174" t="e">
        <f>#REF!*1.17</f>
        <v>#REF!</v>
      </c>
      <c r="B66" s="183">
        <v>60</v>
      </c>
      <c r="C66" s="188" t="s">
        <v>501</v>
      </c>
      <c r="D66" s="189" t="s">
        <v>358</v>
      </c>
      <c r="E66" s="190" t="s">
        <v>16</v>
      </c>
    </row>
    <row r="67" spans="1:5" hidden="1" x14ac:dyDescent="0.25">
      <c r="A67" s="174" t="e">
        <f>#REF!*1.17</f>
        <v>#REF!</v>
      </c>
      <c r="B67" s="183">
        <v>61</v>
      </c>
      <c r="C67" s="188" t="s">
        <v>382</v>
      </c>
      <c r="D67" s="189" t="s">
        <v>358</v>
      </c>
      <c r="E67" s="190" t="s">
        <v>16</v>
      </c>
    </row>
    <row r="68" spans="1:5" hidden="1" x14ac:dyDescent="0.25">
      <c r="A68" s="174" t="e">
        <f>#REF!*1.17</f>
        <v>#REF!</v>
      </c>
      <c r="B68" s="183">
        <v>62</v>
      </c>
      <c r="C68" s="188" t="s">
        <v>359</v>
      </c>
      <c r="D68" s="189" t="s">
        <v>358</v>
      </c>
      <c r="E68" s="190" t="s">
        <v>10</v>
      </c>
    </row>
    <row r="69" spans="1:5" hidden="1" x14ac:dyDescent="0.25">
      <c r="A69" s="174" t="e">
        <f>#REF!*1.17</f>
        <v>#REF!</v>
      </c>
      <c r="B69" s="183">
        <v>63</v>
      </c>
      <c r="C69" s="188" t="s">
        <v>364</v>
      </c>
      <c r="D69" s="189" t="s">
        <v>358</v>
      </c>
      <c r="E69" s="190" t="s">
        <v>10</v>
      </c>
    </row>
    <row r="70" spans="1:5" x14ac:dyDescent="0.25">
      <c r="A70" s="178" t="e">
        <f>#REF!*1.17</f>
        <v>#REF!</v>
      </c>
      <c r="B70" s="183">
        <v>17</v>
      </c>
      <c r="C70" s="188" t="s">
        <v>528</v>
      </c>
      <c r="D70" s="189" t="s">
        <v>910</v>
      </c>
      <c r="E70" s="190" t="s">
        <v>10</v>
      </c>
    </row>
    <row r="71" spans="1:5" hidden="1" x14ac:dyDescent="0.25">
      <c r="A71" s="174" t="e">
        <f>#REF!*1.17</f>
        <v>#REF!</v>
      </c>
      <c r="B71" s="183">
        <v>65</v>
      </c>
      <c r="C71" s="188" t="s">
        <v>483</v>
      </c>
      <c r="D71" s="189" t="s">
        <v>482</v>
      </c>
      <c r="E71" s="190" t="s">
        <v>10</v>
      </c>
    </row>
    <row r="72" spans="1:5" hidden="1" x14ac:dyDescent="0.25">
      <c r="A72" s="174" t="e">
        <f>#REF!*1.17</f>
        <v>#REF!</v>
      </c>
      <c r="B72" s="183">
        <v>66</v>
      </c>
      <c r="C72" s="188" t="s">
        <v>484</v>
      </c>
      <c r="D72" s="189" t="s">
        <v>482</v>
      </c>
      <c r="E72" s="190" t="s">
        <v>10</v>
      </c>
    </row>
    <row r="73" spans="1:5" hidden="1" x14ac:dyDescent="0.25">
      <c r="A73" s="174" t="e">
        <f>#REF!*1.17</f>
        <v>#REF!</v>
      </c>
      <c r="B73" s="183">
        <v>67</v>
      </c>
      <c r="C73" s="188" t="s">
        <v>293</v>
      </c>
      <c r="D73" s="188" t="s">
        <v>292</v>
      </c>
      <c r="E73" s="190" t="s">
        <v>16</v>
      </c>
    </row>
    <row r="74" spans="1:5" hidden="1" x14ac:dyDescent="0.25">
      <c r="A74" s="174" t="e">
        <f>#REF!*1.17</f>
        <v>#REF!</v>
      </c>
      <c r="B74" s="183">
        <v>68</v>
      </c>
      <c r="C74" s="188" t="s">
        <v>397</v>
      </c>
      <c r="D74" s="189" t="s">
        <v>367</v>
      </c>
      <c r="E74" s="190" t="s">
        <v>16</v>
      </c>
    </row>
    <row r="75" spans="1:5" hidden="1" x14ac:dyDescent="0.25">
      <c r="A75" s="176" t="e">
        <f>#REF!*1.17</f>
        <v>#REF!</v>
      </c>
      <c r="B75" s="183">
        <v>69</v>
      </c>
      <c r="C75" s="188" t="s">
        <v>221</v>
      </c>
      <c r="D75" s="189" t="s">
        <v>220</v>
      </c>
      <c r="E75" s="190">
        <v>0</v>
      </c>
    </row>
    <row r="76" spans="1:5" hidden="1" x14ac:dyDescent="0.25">
      <c r="A76" s="174" t="e">
        <f>#REF!*1.17</f>
        <v>#REF!</v>
      </c>
      <c r="B76" s="183">
        <v>70</v>
      </c>
      <c r="C76" s="188" t="s">
        <v>393</v>
      </c>
      <c r="D76" s="189" t="s">
        <v>367</v>
      </c>
      <c r="E76" s="190" t="s">
        <v>16</v>
      </c>
    </row>
    <row r="77" spans="1:5" hidden="1" x14ac:dyDescent="0.25">
      <c r="A77" s="174" t="e">
        <f>#REF!*1.17</f>
        <v>#REF!</v>
      </c>
      <c r="B77" s="183">
        <v>71</v>
      </c>
      <c r="C77" s="188" t="s">
        <v>390</v>
      </c>
      <c r="D77" s="189" t="s">
        <v>367</v>
      </c>
      <c r="E77" s="190" t="s">
        <v>16</v>
      </c>
    </row>
    <row r="78" spans="1:5" hidden="1" x14ac:dyDescent="0.25">
      <c r="A78" s="174" t="e">
        <f>#REF!*1.17</f>
        <v>#REF!</v>
      </c>
      <c r="B78" s="183">
        <v>72</v>
      </c>
      <c r="C78" s="188" t="s">
        <v>388</v>
      </c>
      <c r="D78" s="189" t="s">
        <v>367</v>
      </c>
      <c r="E78" s="190" t="s">
        <v>16</v>
      </c>
    </row>
    <row r="79" spans="1:5" hidden="1" x14ac:dyDescent="0.25">
      <c r="A79" s="174" t="e">
        <f>#REF!*1.17</f>
        <v>#REF!</v>
      </c>
      <c r="B79" s="183">
        <v>73</v>
      </c>
      <c r="C79" s="188" t="s">
        <v>377</v>
      </c>
      <c r="D79" s="189" t="s">
        <v>369</v>
      </c>
      <c r="E79" s="190" t="s">
        <v>16</v>
      </c>
    </row>
    <row r="80" spans="1:5" hidden="1" x14ac:dyDescent="0.25">
      <c r="A80" s="174" t="e">
        <f>#REF!*1.17</f>
        <v>#REF!</v>
      </c>
      <c r="B80" s="183">
        <v>74</v>
      </c>
      <c r="C80" s="188" t="s">
        <v>379</v>
      </c>
      <c r="D80" s="189" t="s">
        <v>369</v>
      </c>
      <c r="E80" s="190" t="s">
        <v>16</v>
      </c>
    </row>
    <row r="81" spans="1:5" hidden="1" x14ac:dyDescent="0.25">
      <c r="A81" s="174" t="e">
        <f>#REF!*1.17</f>
        <v>#REF!</v>
      </c>
      <c r="B81" s="183">
        <v>75</v>
      </c>
      <c r="C81" s="188" t="s">
        <v>477</v>
      </c>
      <c r="D81" s="189" t="s">
        <v>476</v>
      </c>
      <c r="E81" s="190" t="s">
        <v>70</v>
      </c>
    </row>
    <row r="82" spans="1:5" hidden="1" x14ac:dyDescent="0.25">
      <c r="A82" s="174" t="e">
        <f>#REF!*1.17</f>
        <v>#REF!</v>
      </c>
      <c r="B82" s="183">
        <v>76</v>
      </c>
      <c r="C82" s="188" t="s">
        <v>387</v>
      </c>
      <c r="D82" s="189" t="s">
        <v>367</v>
      </c>
      <c r="E82" s="190" t="s">
        <v>16</v>
      </c>
    </row>
    <row r="83" spans="1:5" hidden="1" x14ac:dyDescent="0.25">
      <c r="A83" s="174" t="e">
        <f>#REF!*1.17</f>
        <v>#REF!</v>
      </c>
      <c r="B83" s="183">
        <v>77</v>
      </c>
      <c r="C83" s="188" t="s">
        <v>383</v>
      </c>
      <c r="D83" s="189" t="s">
        <v>367</v>
      </c>
      <c r="E83" s="190" t="s">
        <v>10</v>
      </c>
    </row>
    <row r="84" spans="1:5" hidden="1" x14ac:dyDescent="0.25">
      <c r="A84" s="174" t="e">
        <f>#REF!*1.17</f>
        <v>#REF!</v>
      </c>
      <c r="B84" s="183">
        <v>78</v>
      </c>
      <c r="C84" s="188" t="s">
        <v>331</v>
      </c>
      <c r="D84" s="189" t="s">
        <v>315</v>
      </c>
      <c r="E84" s="190" t="s">
        <v>16</v>
      </c>
    </row>
    <row r="85" spans="1:5" hidden="1" x14ac:dyDescent="0.25">
      <c r="A85" s="174" t="e">
        <f>#REF!*1.17</f>
        <v>#REF!</v>
      </c>
      <c r="B85" s="183">
        <v>79</v>
      </c>
      <c r="C85" s="188" t="s">
        <v>281</v>
      </c>
      <c r="D85" s="189" t="s">
        <v>280</v>
      </c>
      <c r="E85" s="190" t="s">
        <v>60</v>
      </c>
    </row>
    <row r="86" spans="1:5" hidden="1" x14ac:dyDescent="0.25">
      <c r="A86" s="174" t="e">
        <f>#REF!*1.17</f>
        <v>#REF!</v>
      </c>
      <c r="B86" s="183">
        <v>80</v>
      </c>
      <c r="C86" s="188" t="s">
        <v>340</v>
      </c>
      <c r="D86" s="189" t="s">
        <v>339</v>
      </c>
      <c r="E86" s="190" t="s">
        <v>10</v>
      </c>
    </row>
    <row r="87" spans="1:5" hidden="1" x14ac:dyDescent="0.25">
      <c r="A87" s="174" t="e">
        <f>#REF!*1.17</f>
        <v>#REF!</v>
      </c>
      <c r="B87" s="183">
        <v>81</v>
      </c>
      <c r="C87" s="188" t="s">
        <v>341</v>
      </c>
      <c r="D87" s="189" t="s">
        <v>339</v>
      </c>
      <c r="E87" s="190" t="s">
        <v>10</v>
      </c>
    </row>
    <row r="88" spans="1:5" hidden="1" x14ac:dyDescent="0.25">
      <c r="A88" s="174" t="e">
        <f>#REF!*1.17</f>
        <v>#REF!</v>
      </c>
      <c r="B88" s="183">
        <v>82</v>
      </c>
      <c r="C88" s="188" t="s">
        <v>343</v>
      </c>
      <c r="D88" s="189" t="s">
        <v>342</v>
      </c>
      <c r="E88" s="190" t="s">
        <v>10</v>
      </c>
    </row>
    <row r="89" spans="1:5" hidden="1" x14ac:dyDescent="0.25">
      <c r="A89" s="174" t="e">
        <f>#REF!*1.17</f>
        <v>#REF!</v>
      </c>
      <c r="B89" s="183">
        <v>83</v>
      </c>
      <c r="C89" s="188" t="s">
        <v>401</v>
      </c>
      <c r="D89" s="189" t="s">
        <v>367</v>
      </c>
      <c r="E89" s="190" t="s">
        <v>10</v>
      </c>
    </row>
    <row r="90" spans="1:5" hidden="1" x14ac:dyDescent="0.25">
      <c r="A90" s="174" t="e">
        <f>#REF!*1.17</f>
        <v>#REF!</v>
      </c>
      <c r="B90" s="183">
        <v>84</v>
      </c>
      <c r="C90" s="188" t="s">
        <v>468</v>
      </c>
      <c r="D90" s="189" t="s">
        <v>467</v>
      </c>
      <c r="E90" s="190" t="s">
        <v>10</v>
      </c>
    </row>
    <row r="91" spans="1:5" hidden="1" x14ac:dyDescent="0.25">
      <c r="A91" s="174" t="e">
        <f>#REF!*1.17</f>
        <v>#REF!</v>
      </c>
      <c r="B91" s="183">
        <v>85</v>
      </c>
      <c r="C91" s="188" t="s">
        <v>503</v>
      </c>
      <c r="D91" s="189" t="s">
        <v>367</v>
      </c>
      <c r="E91" s="190" t="s">
        <v>10</v>
      </c>
    </row>
    <row r="92" spans="1:5" hidden="1" x14ac:dyDescent="0.25">
      <c r="A92" s="174" t="e">
        <f>#REF!*1.17</f>
        <v>#REF!</v>
      </c>
      <c r="B92" s="183">
        <v>86</v>
      </c>
      <c r="C92" s="188" t="s">
        <v>385</v>
      </c>
      <c r="D92" s="189" t="s">
        <v>367</v>
      </c>
      <c r="E92" s="190" t="s">
        <v>16</v>
      </c>
    </row>
    <row r="93" spans="1:5" hidden="1" x14ac:dyDescent="0.25">
      <c r="A93" s="174" t="e">
        <f>#REF!*1.17</f>
        <v>#REF!</v>
      </c>
      <c r="B93" s="183">
        <v>87</v>
      </c>
      <c r="C93" s="188" t="s">
        <v>475</v>
      </c>
      <c r="D93" s="189" t="s">
        <v>474</v>
      </c>
      <c r="E93" s="190" t="s">
        <v>16</v>
      </c>
    </row>
    <row r="94" spans="1:5" hidden="1" x14ac:dyDescent="0.25">
      <c r="A94" s="174" t="e">
        <f>#REF!*1.17</f>
        <v>#REF!</v>
      </c>
      <c r="B94" s="183">
        <v>88</v>
      </c>
      <c r="C94" s="188" t="s">
        <v>505</v>
      </c>
      <c r="D94" s="189" t="s">
        <v>367</v>
      </c>
      <c r="E94" s="190" t="s">
        <v>16</v>
      </c>
    </row>
    <row r="95" spans="1:5" hidden="1" x14ac:dyDescent="0.25">
      <c r="A95" s="176" t="e">
        <f>#REF!*1.17</f>
        <v>#REF!</v>
      </c>
      <c r="B95" s="183">
        <v>89</v>
      </c>
      <c r="C95" s="188" t="s">
        <v>216</v>
      </c>
      <c r="D95" s="189" t="s">
        <v>215</v>
      </c>
      <c r="E95" s="190">
        <v>0</v>
      </c>
    </row>
    <row r="96" spans="1:5" hidden="1" x14ac:dyDescent="0.25">
      <c r="A96" s="174" t="e">
        <f>#REF!*1.17</f>
        <v>#REF!</v>
      </c>
      <c r="B96" s="183">
        <v>90</v>
      </c>
      <c r="C96" s="188" t="s">
        <v>329</v>
      </c>
      <c r="D96" s="189" t="s">
        <v>306</v>
      </c>
      <c r="E96" s="190" t="s">
        <v>16</v>
      </c>
    </row>
    <row r="97" spans="1:5" hidden="1" x14ac:dyDescent="0.25">
      <c r="A97" s="174" t="e">
        <f>#REF!*1.17</f>
        <v>#REF!</v>
      </c>
      <c r="B97" s="183">
        <v>91</v>
      </c>
      <c r="C97" s="188" t="s">
        <v>384</v>
      </c>
      <c r="D97" s="189" t="s">
        <v>367</v>
      </c>
      <c r="E97" s="190" t="s">
        <v>16</v>
      </c>
    </row>
    <row r="98" spans="1:5" hidden="1" x14ac:dyDescent="0.25">
      <c r="A98" s="174" t="e">
        <f>#REF!*1.17</f>
        <v>#REF!</v>
      </c>
      <c r="B98" s="183">
        <v>92</v>
      </c>
      <c r="C98" s="188" t="s">
        <v>370</v>
      </c>
      <c r="D98" s="189" t="s">
        <v>369</v>
      </c>
      <c r="E98" s="190" t="s">
        <v>16</v>
      </c>
    </row>
    <row r="99" spans="1:5" hidden="1" x14ac:dyDescent="0.25">
      <c r="A99" s="174" t="e">
        <f>#REF!*1.17</f>
        <v>#REF!</v>
      </c>
      <c r="B99" s="183">
        <v>93</v>
      </c>
      <c r="C99" s="188" t="s">
        <v>376</v>
      </c>
      <c r="D99" s="189" t="s">
        <v>369</v>
      </c>
      <c r="E99" s="190" t="s">
        <v>10</v>
      </c>
    </row>
    <row r="100" spans="1:5" hidden="1" x14ac:dyDescent="0.25">
      <c r="A100" s="174" t="e">
        <f>#REF!*1.17</f>
        <v>#REF!</v>
      </c>
      <c r="B100" s="183">
        <v>94</v>
      </c>
      <c r="C100" s="188" t="s">
        <v>464</v>
      </c>
      <c r="D100" s="189" t="s">
        <v>463</v>
      </c>
      <c r="E100" s="191">
        <v>1</v>
      </c>
    </row>
    <row r="101" spans="1:5" hidden="1" x14ac:dyDescent="0.25">
      <c r="A101" s="174" t="e">
        <f>#REF!*1.17</f>
        <v>#REF!</v>
      </c>
      <c r="B101" s="183">
        <v>95</v>
      </c>
      <c r="C101" s="188" t="s">
        <v>454</v>
      </c>
      <c r="D101" s="189" t="s">
        <v>439</v>
      </c>
      <c r="E101" s="190" t="s">
        <v>16</v>
      </c>
    </row>
    <row r="102" spans="1:5" hidden="1" x14ac:dyDescent="0.25">
      <c r="A102" s="174" t="e">
        <f>#REF!*1.17</f>
        <v>#REF!</v>
      </c>
      <c r="B102" s="183">
        <v>96</v>
      </c>
      <c r="C102" s="188" t="s">
        <v>453</v>
      </c>
      <c r="D102" s="189" t="s">
        <v>439</v>
      </c>
      <c r="E102" s="190" t="s">
        <v>16</v>
      </c>
    </row>
    <row r="103" spans="1:5" hidden="1" x14ac:dyDescent="0.25">
      <c r="A103" s="174" t="e">
        <f>#REF!*1.17</f>
        <v>#REF!</v>
      </c>
      <c r="B103" s="183">
        <v>97</v>
      </c>
      <c r="C103" s="188" t="s">
        <v>452</v>
      </c>
      <c r="D103" s="189" t="s">
        <v>439</v>
      </c>
      <c r="E103" s="190" t="s">
        <v>16</v>
      </c>
    </row>
    <row r="104" spans="1:5" hidden="1" x14ac:dyDescent="0.25">
      <c r="A104" s="174" t="e">
        <f>#REF!*1.17</f>
        <v>#REF!</v>
      </c>
      <c r="B104" s="183">
        <v>98</v>
      </c>
      <c r="C104" s="188" t="s">
        <v>327</v>
      </c>
      <c r="D104" s="189" t="s">
        <v>315</v>
      </c>
      <c r="E104" s="190" t="s">
        <v>16</v>
      </c>
    </row>
    <row r="105" spans="1:5" hidden="1" x14ac:dyDescent="0.25">
      <c r="A105" s="174" t="e">
        <f>#REF!*1.17</f>
        <v>#REF!</v>
      </c>
      <c r="B105" s="183">
        <v>99</v>
      </c>
      <c r="C105" s="188" t="s">
        <v>325</v>
      </c>
      <c r="D105" s="189" t="s">
        <v>315</v>
      </c>
      <c r="E105" s="190" t="s">
        <v>10</v>
      </c>
    </row>
    <row r="106" spans="1:5" hidden="1" x14ac:dyDescent="0.25">
      <c r="A106" s="174" t="e">
        <f>#REF!*1.17</f>
        <v>#REF!</v>
      </c>
      <c r="B106" s="183">
        <v>100</v>
      </c>
      <c r="C106" s="188" t="s">
        <v>502</v>
      </c>
      <c r="D106" s="189" t="s">
        <v>439</v>
      </c>
      <c r="E106" s="190" t="s">
        <v>10</v>
      </c>
    </row>
    <row r="107" spans="1:5" hidden="1" x14ac:dyDescent="0.25">
      <c r="A107" s="176" t="e">
        <f>#REF!*1.17</f>
        <v>#REF!</v>
      </c>
      <c r="B107" s="183">
        <v>101</v>
      </c>
      <c r="C107" s="188" t="s">
        <v>438</v>
      </c>
      <c r="D107" s="189" t="s">
        <v>437</v>
      </c>
      <c r="E107" s="190">
        <v>17</v>
      </c>
    </row>
    <row r="108" spans="1:5" hidden="1" x14ac:dyDescent="0.25">
      <c r="A108" s="176" t="e">
        <f>#REF!*1.17</f>
        <v>#REF!</v>
      </c>
      <c r="B108" s="183">
        <v>102</v>
      </c>
      <c r="C108" s="188" t="s">
        <v>357</v>
      </c>
      <c r="D108" s="189" t="s">
        <v>356</v>
      </c>
      <c r="E108" s="190">
        <v>10</v>
      </c>
    </row>
    <row r="109" spans="1:5" hidden="1" x14ac:dyDescent="0.25">
      <c r="A109" s="174" t="e">
        <f>#REF!*1.17</f>
        <v>#REF!</v>
      </c>
      <c r="B109" s="183">
        <v>103</v>
      </c>
      <c r="C109" s="188" t="s">
        <v>368</v>
      </c>
      <c r="D109" s="189" t="s">
        <v>367</v>
      </c>
      <c r="E109" s="190" t="s">
        <v>10</v>
      </c>
    </row>
    <row r="110" spans="1:5" hidden="1" x14ac:dyDescent="0.25">
      <c r="A110" s="174" t="e">
        <f>#REF!*1.17</f>
        <v>#REF!</v>
      </c>
      <c r="B110" s="183">
        <v>104</v>
      </c>
      <c r="C110" s="188" t="s">
        <v>400</v>
      </c>
      <c r="D110" s="189" t="s">
        <v>399</v>
      </c>
      <c r="E110" s="190" t="s">
        <v>16</v>
      </c>
    </row>
    <row r="111" spans="1:5" hidden="1" x14ac:dyDescent="0.25">
      <c r="A111" s="174" t="e">
        <f>#REF!*1.17</f>
        <v>#REF!</v>
      </c>
      <c r="B111" s="183">
        <v>105</v>
      </c>
      <c r="C111" s="188" t="s">
        <v>451</v>
      </c>
      <c r="D111" s="189" t="s">
        <v>439</v>
      </c>
      <c r="E111" s="190" t="s">
        <v>16</v>
      </c>
    </row>
    <row r="112" spans="1:5" hidden="1" x14ac:dyDescent="0.25">
      <c r="A112" s="174" t="e">
        <f>#REF!*1.17</f>
        <v>#REF!</v>
      </c>
      <c r="B112" s="183">
        <v>106</v>
      </c>
      <c r="C112" s="188" t="s">
        <v>504</v>
      </c>
      <c r="D112" s="189" t="s">
        <v>439</v>
      </c>
      <c r="E112" s="190" t="s">
        <v>70</v>
      </c>
    </row>
    <row r="113" spans="1:5" hidden="1" x14ac:dyDescent="0.25">
      <c r="A113" s="174" t="e">
        <f>#REF!*1.17</f>
        <v>#REF!</v>
      </c>
      <c r="B113" s="183">
        <v>107</v>
      </c>
      <c r="C113" s="188" t="s">
        <v>450</v>
      </c>
      <c r="D113" s="189" t="s">
        <v>439</v>
      </c>
      <c r="E113" s="190" t="s">
        <v>10</v>
      </c>
    </row>
    <row r="114" spans="1:5" hidden="1" x14ac:dyDescent="0.25">
      <c r="A114" s="174" t="e">
        <f>#REF!*1.17</f>
        <v>#REF!</v>
      </c>
      <c r="B114" s="183">
        <v>108</v>
      </c>
      <c r="C114" s="188" t="s">
        <v>472</v>
      </c>
      <c r="D114" s="189" t="s">
        <v>312</v>
      </c>
      <c r="E114" s="190" t="s">
        <v>16</v>
      </c>
    </row>
    <row r="115" spans="1:5" hidden="1" x14ac:dyDescent="0.25">
      <c r="A115" s="174" t="e">
        <f>#REF!*1.17</f>
        <v>#REF!</v>
      </c>
      <c r="B115" s="183">
        <v>109</v>
      </c>
      <c r="C115" s="188" t="s">
        <v>499</v>
      </c>
      <c r="D115" s="189" t="s">
        <v>439</v>
      </c>
      <c r="E115" s="190" t="s">
        <v>70</v>
      </c>
    </row>
    <row r="116" spans="1:5" hidden="1" x14ac:dyDescent="0.25">
      <c r="A116" s="174" t="e">
        <f>#REF!*1.17</f>
        <v>#REF!</v>
      </c>
      <c r="B116" s="183">
        <v>110</v>
      </c>
      <c r="C116" s="188" t="s">
        <v>458</v>
      </c>
      <c r="D116" s="189" t="s">
        <v>439</v>
      </c>
      <c r="E116" s="190" t="s">
        <v>16</v>
      </c>
    </row>
    <row r="117" spans="1:5" hidden="1" x14ac:dyDescent="0.25">
      <c r="A117" s="174" t="e">
        <f>#REF!*1.17</f>
        <v>#REF!</v>
      </c>
      <c r="B117" s="183">
        <v>111</v>
      </c>
      <c r="C117" s="188" t="s">
        <v>323</v>
      </c>
      <c r="D117" s="189" t="s">
        <v>315</v>
      </c>
      <c r="E117" s="190" t="s">
        <v>16</v>
      </c>
    </row>
    <row r="118" spans="1:5" hidden="1" x14ac:dyDescent="0.25">
      <c r="A118" s="174" t="e">
        <f>#REF!*1.17</f>
        <v>#REF!</v>
      </c>
      <c r="B118" s="183">
        <v>112</v>
      </c>
      <c r="C118" s="188" t="s">
        <v>321</v>
      </c>
      <c r="D118" s="189" t="s">
        <v>315</v>
      </c>
      <c r="E118" s="190" t="s">
        <v>16</v>
      </c>
    </row>
    <row r="119" spans="1:5" hidden="1" x14ac:dyDescent="0.25">
      <c r="A119" s="174" t="e">
        <f>#REF!*1.17</f>
        <v>#REF!</v>
      </c>
      <c r="B119" s="183">
        <v>113</v>
      </c>
      <c r="C119" s="188" t="s">
        <v>449</v>
      </c>
      <c r="D119" s="189" t="s">
        <v>439</v>
      </c>
      <c r="E119" s="190" t="s">
        <v>142</v>
      </c>
    </row>
    <row r="120" spans="1:5" hidden="1" x14ac:dyDescent="0.25">
      <c r="A120" s="174" t="e">
        <f>#REF!*1.17</f>
        <v>#REF!</v>
      </c>
      <c r="B120" s="183">
        <v>114</v>
      </c>
      <c r="C120" s="188" t="s">
        <v>317</v>
      </c>
      <c r="D120" s="189" t="s">
        <v>315</v>
      </c>
      <c r="E120" s="190" t="s">
        <v>16</v>
      </c>
    </row>
    <row r="121" spans="1:5" hidden="1" x14ac:dyDescent="0.25">
      <c r="A121" s="174" t="e">
        <f>#REF!*1.17</f>
        <v>#REF!</v>
      </c>
      <c r="B121" s="183">
        <v>115</v>
      </c>
      <c r="C121" s="188" t="s">
        <v>378</v>
      </c>
      <c r="D121" s="189" t="s">
        <v>358</v>
      </c>
      <c r="E121" s="190" t="s">
        <v>16</v>
      </c>
    </row>
    <row r="122" spans="1:5" hidden="1" x14ac:dyDescent="0.25">
      <c r="A122" s="174" t="e">
        <f>#REF!*1.17</f>
        <v>#REF!</v>
      </c>
      <c r="B122" s="183">
        <v>116</v>
      </c>
      <c r="C122" s="188" t="s">
        <v>447</v>
      </c>
      <c r="D122" s="189" t="s">
        <v>439</v>
      </c>
      <c r="E122" s="190" t="s">
        <v>10</v>
      </c>
    </row>
    <row r="123" spans="1:5" ht="19.5" hidden="1" customHeight="1" x14ac:dyDescent="0.25">
      <c r="A123" s="174" t="e">
        <f>#REF!*1.17</f>
        <v>#REF!</v>
      </c>
      <c r="B123" s="183">
        <v>117</v>
      </c>
      <c r="C123" s="188" t="s">
        <v>448</v>
      </c>
      <c r="D123" s="189" t="s">
        <v>439</v>
      </c>
      <c r="E123" s="190" t="s">
        <v>10</v>
      </c>
    </row>
    <row r="124" spans="1:5" hidden="1" x14ac:dyDescent="0.25">
      <c r="A124" s="174" t="e">
        <f>#REF!*1.17</f>
        <v>#REF!</v>
      </c>
      <c r="B124" s="183">
        <v>118</v>
      </c>
      <c r="C124" s="188" t="s">
        <v>279</v>
      </c>
      <c r="D124" s="189" t="s">
        <v>278</v>
      </c>
      <c r="E124" s="190">
        <v>0</v>
      </c>
    </row>
    <row r="125" spans="1:5" hidden="1" x14ac:dyDescent="0.25">
      <c r="A125" s="174" t="e">
        <f>#REF!*1.17</f>
        <v>#REF!</v>
      </c>
      <c r="B125" s="183">
        <v>119</v>
      </c>
      <c r="C125" s="188" t="s">
        <v>351</v>
      </c>
      <c r="D125" s="189" t="s">
        <v>350</v>
      </c>
      <c r="E125" s="190">
        <v>0</v>
      </c>
    </row>
    <row r="126" spans="1:5" hidden="1" x14ac:dyDescent="0.25">
      <c r="A126" s="174" t="e">
        <f>#REF!*1.17</f>
        <v>#REF!</v>
      </c>
      <c r="B126" s="183">
        <v>120</v>
      </c>
      <c r="C126" s="188" t="s">
        <v>446</v>
      </c>
      <c r="D126" s="189" t="s">
        <v>439</v>
      </c>
      <c r="E126" s="190" t="s">
        <v>10</v>
      </c>
    </row>
    <row r="127" spans="1:5" hidden="1" x14ac:dyDescent="0.25">
      <c r="A127" s="174" t="e">
        <f>#REF!*1.17</f>
        <v>#REF!</v>
      </c>
      <c r="B127" s="183">
        <v>121</v>
      </c>
      <c r="C127" s="188" t="s">
        <v>444</v>
      </c>
      <c r="D127" s="189" t="s">
        <v>443</v>
      </c>
      <c r="E127" s="190" t="s">
        <v>60</v>
      </c>
    </row>
    <row r="128" spans="1:5" hidden="1" x14ac:dyDescent="0.25">
      <c r="A128" s="174" t="e">
        <f>#REF!*1.17</f>
        <v>#REF!</v>
      </c>
      <c r="B128" s="183">
        <v>122</v>
      </c>
      <c r="C128" s="188" t="s">
        <v>318</v>
      </c>
      <c r="D128" s="189" t="s">
        <v>315</v>
      </c>
      <c r="E128" s="190" t="s">
        <v>16</v>
      </c>
    </row>
    <row r="129" spans="1:5" hidden="1" x14ac:dyDescent="0.25">
      <c r="A129" s="174" t="e">
        <f>#REF!*1.17</f>
        <v>#REF!</v>
      </c>
      <c r="B129" s="183">
        <v>123</v>
      </c>
      <c r="C129" s="188" t="s">
        <v>442</v>
      </c>
      <c r="D129" s="189" t="s">
        <v>439</v>
      </c>
      <c r="E129" s="190" t="s">
        <v>70</v>
      </c>
    </row>
    <row r="130" spans="1:5" hidden="1" x14ac:dyDescent="0.25">
      <c r="A130" s="174" t="e">
        <f>#REF!*1.17</f>
        <v>#REF!</v>
      </c>
      <c r="B130" s="183">
        <v>124</v>
      </c>
      <c r="C130" s="188" t="s">
        <v>316</v>
      </c>
      <c r="D130" s="189" t="s">
        <v>315</v>
      </c>
      <c r="E130" s="190" t="s">
        <v>142</v>
      </c>
    </row>
    <row r="131" spans="1:5" hidden="1" x14ac:dyDescent="0.25">
      <c r="A131" s="174" t="e">
        <f>#REF!*1.17</f>
        <v>#REF!</v>
      </c>
      <c r="B131" s="183">
        <v>125</v>
      </c>
      <c r="C131" s="188" t="s">
        <v>354</v>
      </c>
      <c r="D131" s="189" t="s">
        <v>353</v>
      </c>
      <c r="E131" s="190" t="s">
        <v>212</v>
      </c>
    </row>
    <row r="132" spans="1:5" hidden="1" x14ac:dyDescent="0.25">
      <c r="A132" s="174" t="e">
        <f>#REF!*1.17</f>
        <v>#REF!</v>
      </c>
      <c r="B132" s="183">
        <v>126</v>
      </c>
      <c r="C132" s="188" t="s">
        <v>335</v>
      </c>
      <c r="D132" s="189" t="s">
        <v>334</v>
      </c>
      <c r="E132" s="190" t="s">
        <v>333</v>
      </c>
    </row>
    <row r="133" spans="1:5" hidden="1" x14ac:dyDescent="0.25">
      <c r="A133" s="174" t="e">
        <f>#REF!*1.17</f>
        <v>#REF!</v>
      </c>
      <c r="B133" s="183">
        <v>127</v>
      </c>
      <c r="C133" s="188" t="s">
        <v>441</v>
      </c>
      <c r="D133" s="189" t="s">
        <v>439</v>
      </c>
      <c r="E133" s="190" t="s">
        <v>16</v>
      </c>
    </row>
    <row r="134" spans="1:5" hidden="1" x14ac:dyDescent="0.25">
      <c r="A134" s="174" t="e">
        <f>#REF!*1.17</f>
        <v>#REF!</v>
      </c>
      <c r="B134" s="183">
        <v>128</v>
      </c>
      <c r="C134" s="188" t="s">
        <v>313</v>
      </c>
      <c r="D134" s="189" t="s">
        <v>312</v>
      </c>
      <c r="E134" s="190" t="s">
        <v>70</v>
      </c>
    </row>
    <row r="135" spans="1:5" hidden="1" x14ac:dyDescent="0.25">
      <c r="A135" s="174" t="e">
        <f>#REF!*1.17</f>
        <v>#REF!</v>
      </c>
      <c r="B135" s="183">
        <v>129</v>
      </c>
      <c r="C135" s="188" t="s">
        <v>440</v>
      </c>
      <c r="D135" s="189" t="s">
        <v>439</v>
      </c>
      <c r="E135" s="190" t="s">
        <v>60</v>
      </c>
    </row>
    <row r="136" spans="1:5" hidden="1" x14ac:dyDescent="0.25">
      <c r="A136" s="174" t="e">
        <f>#REF!*1.17</f>
        <v>#REF!</v>
      </c>
      <c r="B136" s="183">
        <v>130</v>
      </c>
      <c r="C136" s="188" t="s">
        <v>319</v>
      </c>
      <c r="D136" s="189" t="s">
        <v>315</v>
      </c>
      <c r="E136" s="190" t="s">
        <v>10</v>
      </c>
    </row>
    <row r="137" spans="1:5" hidden="1" x14ac:dyDescent="0.25">
      <c r="A137" s="174" t="e">
        <f>#REF!*1.17</f>
        <v>#REF!</v>
      </c>
      <c r="B137" s="183">
        <v>131</v>
      </c>
      <c r="C137" s="188" t="s">
        <v>296</v>
      </c>
      <c r="D137" s="189" t="s">
        <v>295</v>
      </c>
      <c r="E137" s="190" t="s">
        <v>294</v>
      </c>
    </row>
    <row r="138" spans="1:5" x14ac:dyDescent="0.25">
      <c r="A138" s="175" t="e">
        <f>#REF!*1.17</f>
        <v>#REF!</v>
      </c>
      <c r="B138" s="183">
        <v>18</v>
      </c>
      <c r="C138" s="188" t="s">
        <v>528</v>
      </c>
      <c r="D138" s="189" t="s">
        <v>660</v>
      </c>
      <c r="E138" s="190" t="s">
        <v>16</v>
      </c>
    </row>
    <row r="139" spans="1:5" hidden="1" x14ac:dyDescent="0.25">
      <c r="A139" s="175" t="e">
        <f>#REF!*1.17</f>
        <v>#REF!</v>
      </c>
      <c r="B139" s="183">
        <v>133</v>
      </c>
      <c r="C139" s="188" t="s">
        <v>610</v>
      </c>
      <c r="D139" s="189" t="s">
        <v>609</v>
      </c>
      <c r="E139" s="190" t="s">
        <v>16</v>
      </c>
    </row>
    <row r="140" spans="1:5" hidden="1" x14ac:dyDescent="0.25">
      <c r="A140" s="174" t="e">
        <f>#REF!*1.17</f>
        <v>#REF!</v>
      </c>
      <c r="B140" s="183">
        <v>134</v>
      </c>
      <c r="C140" s="188" t="s">
        <v>310</v>
      </c>
      <c r="D140" s="189" t="s">
        <v>306</v>
      </c>
      <c r="E140" s="190" t="s">
        <v>60</v>
      </c>
    </row>
    <row r="141" spans="1:5" hidden="1" x14ac:dyDescent="0.25">
      <c r="A141" s="174" t="e">
        <f>#REF!*1.17</f>
        <v>#REF!</v>
      </c>
      <c r="B141" s="183">
        <v>135</v>
      </c>
      <c r="C141" s="188" t="s">
        <v>309</v>
      </c>
      <c r="D141" s="189" t="s">
        <v>306</v>
      </c>
      <c r="E141" s="190" t="s">
        <v>70</v>
      </c>
    </row>
    <row r="142" spans="1:5" hidden="1" x14ac:dyDescent="0.25">
      <c r="A142" s="174" t="e">
        <f>#REF!*1.17</f>
        <v>#REF!</v>
      </c>
      <c r="B142" s="183">
        <v>136</v>
      </c>
      <c r="C142" s="188" t="s">
        <v>308</v>
      </c>
      <c r="D142" s="189" t="s">
        <v>306</v>
      </c>
      <c r="E142" s="190" t="s">
        <v>16</v>
      </c>
    </row>
    <row r="143" spans="1:5" hidden="1" x14ac:dyDescent="0.25">
      <c r="A143" s="174" t="e">
        <f>#REF!*1.17</f>
        <v>#REF!</v>
      </c>
      <c r="B143" s="183">
        <v>137</v>
      </c>
      <c r="C143" s="188" t="s">
        <v>305</v>
      </c>
      <c r="D143" s="189" t="s">
        <v>304</v>
      </c>
      <c r="E143" s="190" t="s">
        <v>16</v>
      </c>
    </row>
    <row r="144" spans="1:5" hidden="1" x14ac:dyDescent="0.25">
      <c r="A144" s="175" t="e">
        <f>#REF!*1.17</f>
        <v>#REF!</v>
      </c>
      <c r="B144" s="183">
        <v>138</v>
      </c>
      <c r="C144" s="188" t="s">
        <v>254</v>
      </c>
      <c r="D144" s="189" t="s">
        <v>253</v>
      </c>
      <c r="E144" s="190">
        <v>3</v>
      </c>
    </row>
    <row r="145" spans="1:5" hidden="1" x14ac:dyDescent="0.25">
      <c r="A145" s="174" t="e">
        <f>#REF!*1.17</f>
        <v>#REF!</v>
      </c>
      <c r="B145" s="183">
        <v>139</v>
      </c>
      <c r="C145" s="188" t="s">
        <v>214</v>
      </c>
      <c r="D145" s="189" t="s">
        <v>213</v>
      </c>
      <c r="E145" s="190">
        <v>0</v>
      </c>
    </row>
    <row r="146" spans="1:5" hidden="1" x14ac:dyDescent="0.25">
      <c r="A146" s="174" t="e">
        <f>#REF!*1.17</f>
        <v>#REF!</v>
      </c>
      <c r="B146" s="183">
        <v>140</v>
      </c>
      <c r="C146" s="188" t="s">
        <v>362</v>
      </c>
      <c r="D146" s="189" t="s">
        <v>361</v>
      </c>
      <c r="E146" s="190">
        <v>61</v>
      </c>
    </row>
    <row r="147" spans="1:5" hidden="1" x14ac:dyDescent="0.25">
      <c r="A147" s="174" t="e">
        <f>#REF!*1.17</f>
        <v>#REF!</v>
      </c>
      <c r="B147" s="183">
        <v>141</v>
      </c>
      <c r="C147" s="188" t="s">
        <v>481</v>
      </c>
      <c r="D147" s="189" t="s">
        <v>480</v>
      </c>
      <c r="E147" s="190" t="s">
        <v>92</v>
      </c>
    </row>
    <row r="148" spans="1:5" hidden="1" x14ac:dyDescent="0.25">
      <c r="A148" s="174" t="e">
        <f>#REF!*1.17</f>
        <v>#REF!</v>
      </c>
      <c r="B148" s="183">
        <v>142</v>
      </c>
      <c r="C148" s="188" t="s">
        <v>493</v>
      </c>
      <c r="D148" s="189" t="s">
        <v>492</v>
      </c>
      <c r="E148" s="190" t="s">
        <v>142</v>
      </c>
    </row>
    <row r="149" spans="1:5" hidden="1" x14ac:dyDescent="0.25">
      <c r="A149" s="174" t="e">
        <f>#REF!*1.17</f>
        <v>#REF!</v>
      </c>
      <c r="B149" s="183">
        <v>143</v>
      </c>
      <c r="C149" s="188" t="s">
        <v>307</v>
      </c>
      <c r="D149" s="189" t="s">
        <v>306</v>
      </c>
      <c r="E149" s="190" t="s">
        <v>16</v>
      </c>
    </row>
    <row r="150" spans="1:5" hidden="1" x14ac:dyDescent="0.25">
      <c r="A150" s="174" t="e">
        <f>#REF!*1.17</f>
        <v>#REF!</v>
      </c>
      <c r="B150" s="183">
        <v>144</v>
      </c>
      <c r="C150" s="188" t="s">
        <v>346</v>
      </c>
      <c r="D150" s="189" t="s">
        <v>345</v>
      </c>
      <c r="E150" s="190" t="s">
        <v>205</v>
      </c>
    </row>
    <row r="151" spans="1:5" hidden="1" x14ac:dyDescent="0.25">
      <c r="A151" s="174" t="e">
        <f>#REF!*1.17</f>
        <v>#REF!</v>
      </c>
      <c r="B151" s="183">
        <v>145</v>
      </c>
      <c r="C151" s="188" t="s">
        <v>496</v>
      </c>
      <c r="D151" s="189" t="s">
        <v>495</v>
      </c>
      <c r="E151" s="190">
        <v>10</v>
      </c>
    </row>
    <row r="152" spans="1:5" hidden="1" x14ac:dyDescent="0.25">
      <c r="A152" s="174" t="e">
        <f>#REF!*1.17</f>
        <v>#REF!</v>
      </c>
      <c r="B152" s="183">
        <v>146</v>
      </c>
      <c r="C152" s="188" t="s">
        <v>519</v>
      </c>
      <c r="D152" s="189" t="s">
        <v>518</v>
      </c>
      <c r="E152" s="190" t="s">
        <v>16</v>
      </c>
    </row>
    <row r="153" spans="1:5" hidden="1" x14ac:dyDescent="0.25">
      <c r="A153" s="174" t="e">
        <f>#REF!*1.17</f>
        <v>#REF!</v>
      </c>
      <c r="B153" s="183">
        <v>147</v>
      </c>
      <c r="C153" s="188" t="s">
        <v>275</v>
      </c>
      <c r="D153" s="189" t="s">
        <v>274</v>
      </c>
      <c r="E153" s="190" t="s">
        <v>218</v>
      </c>
    </row>
    <row r="154" spans="1:5" hidden="1" x14ac:dyDescent="0.25">
      <c r="A154" s="174" t="e">
        <f>#REF!*1.17</f>
        <v>#REF!</v>
      </c>
      <c r="B154" s="183">
        <v>148</v>
      </c>
      <c r="C154" s="188" t="s">
        <v>206</v>
      </c>
      <c r="D154" s="189" t="s">
        <v>911</v>
      </c>
      <c r="E154" s="190" t="s">
        <v>205</v>
      </c>
    </row>
    <row r="155" spans="1:5" hidden="1" x14ac:dyDescent="0.25">
      <c r="A155" s="174" t="e">
        <f>#REF!*1.17</f>
        <v>#REF!</v>
      </c>
      <c r="B155" s="183">
        <v>149</v>
      </c>
      <c r="C155" s="188" t="s">
        <v>219</v>
      </c>
      <c r="D155" s="189" t="s">
        <v>912</v>
      </c>
      <c r="E155" s="190" t="s">
        <v>218</v>
      </c>
    </row>
    <row r="156" spans="1:5" hidden="1" x14ac:dyDescent="0.25">
      <c r="A156" s="174" t="e">
        <f>#REF!*1.17</f>
        <v>#REF!</v>
      </c>
      <c r="B156" s="183">
        <v>150</v>
      </c>
      <c r="C156" s="188" t="s">
        <v>272</v>
      </c>
      <c r="D156" s="189" t="s">
        <v>913</v>
      </c>
      <c r="E156" s="190" t="s">
        <v>271</v>
      </c>
    </row>
    <row r="157" spans="1:5" hidden="1" x14ac:dyDescent="0.25">
      <c r="A157" s="174" t="e">
        <f>#REF!*1.17</f>
        <v>#REF!</v>
      </c>
      <c r="B157" s="183">
        <v>151</v>
      </c>
      <c r="C157" s="188" t="s">
        <v>347</v>
      </c>
      <c r="D157" s="189" t="s">
        <v>914</v>
      </c>
      <c r="E157" s="190" t="s">
        <v>10</v>
      </c>
    </row>
    <row r="158" spans="1:5" hidden="1" x14ac:dyDescent="0.25">
      <c r="A158" s="174" t="e">
        <f>#REF!*1.17</f>
        <v>#REF!</v>
      </c>
      <c r="B158" s="183">
        <v>152</v>
      </c>
      <c r="C158" s="188" t="s">
        <v>423</v>
      </c>
      <c r="D158" s="189" t="s">
        <v>422</v>
      </c>
      <c r="E158" s="190" t="s">
        <v>16</v>
      </c>
    </row>
    <row r="159" spans="1:5" hidden="1" x14ac:dyDescent="0.25">
      <c r="A159" s="174" t="e">
        <f>#REF!*1.17</f>
        <v>#REF!</v>
      </c>
      <c r="B159" s="183">
        <v>153</v>
      </c>
      <c r="C159" s="188" t="s">
        <v>514</v>
      </c>
      <c r="D159" s="189" t="s">
        <v>915</v>
      </c>
      <c r="E159" s="190" t="s">
        <v>16</v>
      </c>
    </row>
    <row r="160" spans="1:5" hidden="1" x14ac:dyDescent="0.25">
      <c r="A160" s="174" t="e">
        <f>#REF!*1.17</f>
        <v>#REF!</v>
      </c>
      <c r="B160" s="183">
        <v>154</v>
      </c>
      <c r="C160" s="188" t="s">
        <v>515</v>
      </c>
      <c r="D160" s="189" t="s">
        <v>916</v>
      </c>
      <c r="E160" s="190" t="s">
        <v>16</v>
      </c>
    </row>
    <row r="161" spans="1:5" hidden="1" x14ac:dyDescent="0.25">
      <c r="A161" s="175" t="e">
        <f>#REF!*1.17</f>
        <v>#REF!</v>
      </c>
      <c r="B161" s="183">
        <v>155</v>
      </c>
      <c r="C161" s="190" t="s">
        <v>129</v>
      </c>
      <c r="D161" s="190" t="s">
        <v>808</v>
      </c>
      <c r="E161" s="190">
        <v>1</v>
      </c>
    </row>
    <row r="162" spans="1:5" hidden="1" x14ac:dyDescent="0.25">
      <c r="A162" s="174" t="e">
        <f>#REF!*1.17</f>
        <v>#REF!</v>
      </c>
      <c r="B162" s="183">
        <v>156</v>
      </c>
      <c r="C162" s="190" t="s">
        <v>374</v>
      </c>
      <c r="D162" s="190" t="s">
        <v>373</v>
      </c>
      <c r="E162" s="190">
        <v>0</v>
      </c>
    </row>
    <row r="163" spans="1:5" hidden="1" x14ac:dyDescent="0.25">
      <c r="A163" s="174" t="e">
        <f>#REF!*1.17</f>
        <v>#REF!</v>
      </c>
      <c r="B163" s="183">
        <v>157</v>
      </c>
      <c r="C163" s="189"/>
      <c r="D163" s="189"/>
      <c r="E163" s="190">
        <v>860</v>
      </c>
    </row>
    <row r="164" spans="1:5" x14ac:dyDescent="0.25">
      <c r="A164" s="174" t="e">
        <f>#REF!*1.17</f>
        <v>#REF!</v>
      </c>
      <c r="B164" s="183">
        <v>19</v>
      </c>
      <c r="C164" s="188" t="s">
        <v>12</v>
      </c>
      <c r="D164" s="189" t="s">
        <v>11</v>
      </c>
      <c r="E164" s="190" t="s">
        <v>10</v>
      </c>
    </row>
    <row r="165" spans="1:5" x14ac:dyDescent="0.25">
      <c r="A165" s="179" t="e">
        <f>SUM(A6:A164)</f>
        <v>#REF!</v>
      </c>
      <c r="B165" s="183">
        <v>20</v>
      </c>
      <c r="C165" s="188" t="s">
        <v>18</v>
      </c>
      <c r="D165" s="189" t="s">
        <v>17</v>
      </c>
      <c r="E165" s="190" t="s">
        <v>16</v>
      </c>
    </row>
    <row r="166" spans="1:5" x14ac:dyDescent="0.25">
      <c r="B166" s="183">
        <v>21</v>
      </c>
      <c r="C166" s="188" t="s">
        <v>23</v>
      </c>
      <c r="D166" s="189" t="s">
        <v>22</v>
      </c>
      <c r="E166" s="190" t="s">
        <v>16</v>
      </c>
    </row>
    <row r="167" spans="1:5" x14ac:dyDescent="0.25">
      <c r="B167" s="183">
        <v>22</v>
      </c>
      <c r="C167" s="188" t="s">
        <v>28</v>
      </c>
      <c r="D167" s="189" t="s">
        <v>27</v>
      </c>
      <c r="E167" s="190" t="s">
        <v>16</v>
      </c>
    </row>
    <row r="168" spans="1:5" x14ac:dyDescent="0.25">
      <c r="B168" s="183">
        <v>23</v>
      </c>
      <c r="C168" s="188" t="s">
        <v>33</v>
      </c>
      <c r="D168" s="189" t="s">
        <v>32</v>
      </c>
      <c r="E168" s="190" t="s">
        <v>16</v>
      </c>
    </row>
    <row r="169" spans="1:5" x14ac:dyDescent="0.25">
      <c r="B169" s="183">
        <v>24</v>
      </c>
      <c r="C169" s="188" t="s">
        <v>37</v>
      </c>
      <c r="D169" s="189" t="s">
        <v>36</v>
      </c>
      <c r="E169" s="190" t="s">
        <v>16</v>
      </c>
    </row>
    <row r="170" spans="1:5" hidden="1" x14ac:dyDescent="0.25">
      <c r="B170" s="183">
        <v>164</v>
      </c>
      <c r="C170" s="188" t="s">
        <v>436</v>
      </c>
      <c r="D170" s="189" t="s">
        <v>435</v>
      </c>
      <c r="E170" s="190" t="s">
        <v>16</v>
      </c>
    </row>
    <row r="171" spans="1:5" x14ac:dyDescent="0.25">
      <c r="B171" s="183">
        <v>25</v>
      </c>
      <c r="C171" s="188" t="s">
        <v>42</v>
      </c>
      <c r="D171" s="189" t="s">
        <v>41</v>
      </c>
      <c r="E171" s="190" t="s">
        <v>16</v>
      </c>
    </row>
    <row r="172" spans="1:5" x14ac:dyDescent="0.25">
      <c r="B172" s="183">
        <v>26</v>
      </c>
      <c r="C172" s="188" t="s">
        <v>47</v>
      </c>
      <c r="D172" s="189" t="s">
        <v>46</v>
      </c>
      <c r="E172" s="190" t="s">
        <v>16</v>
      </c>
    </row>
    <row r="173" spans="1:5" x14ac:dyDescent="0.25">
      <c r="B173" s="183">
        <v>27</v>
      </c>
      <c r="C173" s="188" t="s">
        <v>144</v>
      </c>
      <c r="D173" s="189" t="s">
        <v>143</v>
      </c>
      <c r="E173" s="190">
        <v>1</v>
      </c>
    </row>
    <row r="174" spans="1:5" x14ac:dyDescent="0.25">
      <c r="B174" s="183">
        <v>28</v>
      </c>
      <c r="C174" s="188" t="s">
        <v>178</v>
      </c>
      <c r="D174" s="189" t="s">
        <v>177</v>
      </c>
      <c r="E174" s="190" t="s">
        <v>16</v>
      </c>
    </row>
    <row r="175" spans="1:5" hidden="1" x14ac:dyDescent="0.25">
      <c r="B175" s="183">
        <v>169</v>
      </c>
      <c r="C175" s="188" t="s">
        <v>675</v>
      </c>
      <c r="D175" s="189" t="s">
        <v>410</v>
      </c>
      <c r="E175" s="190">
        <v>1</v>
      </c>
    </row>
    <row r="176" spans="1:5" hidden="1" x14ac:dyDescent="0.25">
      <c r="B176" s="183">
        <v>170</v>
      </c>
      <c r="C176" s="188" t="s">
        <v>216</v>
      </c>
      <c r="D176" s="189" t="s">
        <v>215</v>
      </c>
      <c r="E176" s="190">
        <v>60</v>
      </c>
    </row>
    <row r="177" spans="2:5" hidden="1" x14ac:dyDescent="0.25">
      <c r="B177" s="183">
        <v>171</v>
      </c>
      <c r="C177" s="188" t="s">
        <v>626</v>
      </c>
      <c r="D177" s="189" t="s">
        <v>627</v>
      </c>
      <c r="E177" s="190">
        <v>80</v>
      </c>
    </row>
    <row r="178" spans="2:5" x14ac:dyDescent="0.25">
      <c r="B178" s="183">
        <v>29</v>
      </c>
      <c r="C178" s="188" t="s">
        <v>425</v>
      </c>
      <c r="D178" s="189" t="s">
        <v>891</v>
      </c>
      <c r="E178" s="190">
        <v>1</v>
      </c>
    </row>
    <row r="179" spans="2:5" x14ac:dyDescent="0.25">
      <c r="B179" s="183">
        <v>30</v>
      </c>
      <c r="C179" s="188" t="s">
        <v>156</v>
      </c>
      <c r="D179" s="189" t="s">
        <v>155</v>
      </c>
      <c r="E179" s="190" t="s">
        <v>16</v>
      </c>
    </row>
    <row r="180" spans="2:5" hidden="1" x14ac:dyDescent="0.25"/>
  </sheetData>
  <sheetProtection algorithmName="SHA-512" hashValue="v2qqShvIjBS6Lt70nJYhx+c/2Ypx2EB5HUH+uac+phvoFo7OqZtzSw3Sq7nDqLKcxeXTQOdh6F6kwVgb8V8dVg==" saltValue="2QYUZ7HabynNXbs4csD7kw==" spinCount="100000" sheet="1" objects="1" scenarios="1"/>
  <mergeCells count="1">
    <mergeCell ref="B2:E2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2"/>
  <sheetViews>
    <sheetView zoomScale="84" zoomScaleNormal="84" zoomScaleSheetLayoutView="76" workbookViewId="0">
      <selection activeCell="K17" sqref="K17"/>
    </sheetView>
  </sheetViews>
  <sheetFormatPr defaultRowHeight="15" x14ac:dyDescent="0.25"/>
  <cols>
    <col min="1" max="1" width="23.5703125" customWidth="1"/>
    <col min="2" max="3" width="12.7109375" customWidth="1"/>
    <col min="4" max="4" width="11.28515625" customWidth="1"/>
    <col min="5" max="5" width="10.7109375" customWidth="1"/>
    <col min="6" max="6" width="10.42578125" bestFit="1" customWidth="1"/>
    <col min="7" max="7" width="10.28515625" bestFit="1" customWidth="1"/>
    <col min="8" max="8" width="47.5703125" customWidth="1"/>
    <col min="9" max="9" width="10.7109375" customWidth="1"/>
  </cols>
  <sheetData>
    <row r="1" spans="1:9" ht="15.75" thickBot="1" x14ac:dyDescent="0.3"/>
    <row r="2" spans="1:9" ht="19.5" thickBot="1" x14ac:dyDescent="0.35">
      <c r="H2" s="37" t="s">
        <v>625</v>
      </c>
    </row>
    <row r="4" spans="1:9" ht="15.75" thickBot="1" x14ac:dyDescent="0.3"/>
    <row r="5" spans="1:9" x14ac:dyDescent="0.25">
      <c r="A5" s="13" t="s">
        <v>904</v>
      </c>
      <c r="B5" s="4"/>
      <c r="C5" s="14" t="s">
        <v>532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21" t="s">
        <v>6</v>
      </c>
    </row>
    <row r="6" spans="1:9" x14ac:dyDescent="0.25">
      <c r="A6" s="7"/>
      <c r="B6" s="2"/>
      <c r="C6" s="2"/>
      <c r="D6" s="2"/>
      <c r="E6" s="2"/>
      <c r="F6" s="2"/>
      <c r="G6" s="2"/>
      <c r="H6" s="2"/>
      <c r="I6" s="22"/>
    </row>
    <row r="7" spans="1:9" ht="127.5" customHeight="1" x14ac:dyDescent="0.25">
      <c r="A7" s="7"/>
      <c r="B7" s="28">
        <f>C7*G7</f>
        <v>0</v>
      </c>
      <c r="C7" s="28">
        <v>0</v>
      </c>
      <c r="D7" s="2" t="s">
        <v>141</v>
      </c>
      <c r="E7" s="41" t="s">
        <v>115</v>
      </c>
      <c r="F7" s="41" t="s">
        <v>115</v>
      </c>
      <c r="G7" s="41" t="s">
        <v>70</v>
      </c>
      <c r="H7" s="2" t="s">
        <v>588</v>
      </c>
      <c r="I7" s="8" t="s">
        <v>589</v>
      </c>
    </row>
    <row r="8" spans="1:9" ht="72.75" customHeight="1" x14ac:dyDescent="0.25">
      <c r="A8" s="7"/>
      <c r="B8" s="28">
        <f>C8*G8</f>
        <v>0</v>
      </c>
      <c r="C8" s="28">
        <v>0</v>
      </c>
      <c r="D8" s="2" t="s">
        <v>57</v>
      </c>
      <c r="E8" s="41" t="s">
        <v>58</v>
      </c>
      <c r="F8" s="41" t="s">
        <v>59</v>
      </c>
      <c r="G8" s="141">
        <v>2</v>
      </c>
      <c r="H8" s="2" t="s">
        <v>590</v>
      </c>
      <c r="I8" s="8" t="s">
        <v>591</v>
      </c>
    </row>
    <row r="9" spans="1:9" ht="60" customHeight="1" x14ac:dyDescent="0.25">
      <c r="A9" s="136"/>
      <c r="B9" s="137">
        <v>0</v>
      </c>
      <c r="C9" s="134">
        <v>0</v>
      </c>
      <c r="D9" s="115" t="s">
        <v>95</v>
      </c>
      <c r="E9" s="115" t="s">
        <v>182</v>
      </c>
      <c r="F9" s="115" t="s">
        <v>75</v>
      </c>
      <c r="G9" s="115">
        <v>1</v>
      </c>
      <c r="H9" s="114" t="s">
        <v>255</v>
      </c>
      <c r="I9" s="116" t="s">
        <v>256</v>
      </c>
    </row>
    <row r="10" spans="1:9" ht="68.25" customHeight="1" x14ac:dyDescent="0.25">
      <c r="A10" s="7"/>
      <c r="B10" s="28">
        <f t="shared" ref="B10:B15" si="0">C10*G10</f>
        <v>0</v>
      </c>
      <c r="C10" s="28">
        <v>0</v>
      </c>
      <c r="D10" s="2" t="s">
        <v>63</v>
      </c>
      <c r="E10" s="41" t="s">
        <v>592</v>
      </c>
      <c r="F10" s="41" t="s">
        <v>259</v>
      </c>
      <c r="G10" s="41" t="s">
        <v>16</v>
      </c>
      <c r="H10" s="2" t="s">
        <v>593</v>
      </c>
      <c r="I10" s="8" t="s">
        <v>594</v>
      </c>
    </row>
    <row r="11" spans="1:9" ht="130.5" customHeight="1" x14ac:dyDescent="0.25">
      <c r="A11" s="7"/>
      <c r="B11" s="28">
        <f t="shared" si="0"/>
        <v>0</v>
      </c>
      <c r="C11" s="28">
        <v>0</v>
      </c>
      <c r="D11" s="2" t="s">
        <v>63</v>
      </c>
      <c r="E11" s="41" t="s">
        <v>88</v>
      </c>
      <c r="F11" s="41" t="s">
        <v>89</v>
      </c>
      <c r="G11" s="41" t="s">
        <v>60</v>
      </c>
      <c r="H11" s="2" t="s">
        <v>595</v>
      </c>
      <c r="I11" s="8" t="s">
        <v>596</v>
      </c>
    </row>
    <row r="12" spans="1:9" ht="90" x14ac:dyDescent="0.25">
      <c r="A12" s="133" t="s">
        <v>905</v>
      </c>
      <c r="B12" s="118">
        <f t="shared" si="0"/>
        <v>0</v>
      </c>
      <c r="C12" s="118">
        <v>0</v>
      </c>
      <c r="D12" s="119" t="s">
        <v>95</v>
      </c>
      <c r="E12" s="120" t="s">
        <v>182</v>
      </c>
      <c r="F12" s="120" t="s">
        <v>75</v>
      </c>
      <c r="G12" s="120">
        <v>1</v>
      </c>
      <c r="H12" s="24" t="s">
        <v>888</v>
      </c>
      <c r="I12" s="121" t="s">
        <v>898</v>
      </c>
    </row>
    <row r="13" spans="1:9" ht="85.5" customHeight="1" x14ac:dyDescent="0.25">
      <c r="A13" s="7"/>
      <c r="B13" s="28">
        <f t="shared" si="0"/>
        <v>0</v>
      </c>
      <c r="C13" s="28">
        <v>0</v>
      </c>
      <c r="D13" s="2" t="s">
        <v>260</v>
      </c>
      <c r="E13" s="41" t="s">
        <v>14</v>
      </c>
      <c r="F13" s="41" t="s">
        <v>597</v>
      </c>
      <c r="G13" s="41">
        <v>1</v>
      </c>
      <c r="H13" s="2" t="s">
        <v>598</v>
      </c>
      <c r="I13" s="8" t="s">
        <v>599</v>
      </c>
    </row>
    <row r="14" spans="1:9" ht="90" x14ac:dyDescent="0.25">
      <c r="A14" s="133" t="s">
        <v>905</v>
      </c>
      <c r="B14" s="28">
        <f t="shared" si="0"/>
        <v>0</v>
      </c>
      <c r="C14" s="28">
        <v>0</v>
      </c>
      <c r="D14" s="2" t="s">
        <v>276</v>
      </c>
      <c r="E14" s="41" t="s">
        <v>277</v>
      </c>
      <c r="F14" s="41" t="s">
        <v>105</v>
      </c>
      <c r="G14" s="41">
        <v>263</v>
      </c>
      <c r="H14" s="2" t="s">
        <v>600</v>
      </c>
      <c r="I14" s="8" t="s">
        <v>601</v>
      </c>
    </row>
    <row r="15" spans="1:9" ht="103.5" customHeight="1" x14ac:dyDescent="0.25">
      <c r="A15" s="7"/>
      <c r="B15" s="28">
        <f t="shared" si="0"/>
        <v>0</v>
      </c>
      <c r="C15" s="28">
        <v>0</v>
      </c>
      <c r="D15" s="2">
        <v>150</v>
      </c>
      <c r="E15" s="41">
        <v>110</v>
      </c>
      <c r="F15" s="41">
        <v>300</v>
      </c>
      <c r="G15" s="41" t="s">
        <v>16</v>
      </c>
      <c r="H15" s="2" t="s">
        <v>604</v>
      </c>
      <c r="I15" s="8" t="s">
        <v>605</v>
      </c>
    </row>
    <row r="16" spans="1:9" x14ac:dyDescent="0.25">
      <c r="A16" s="7"/>
      <c r="B16" s="126">
        <v>0</v>
      </c>
      <c r="C16" s="28">
        <v>0</v>
      </c>
      <c r="D16" s="2" t="s">
        <v>298</v>
      </c>
      <c r="E16" s="41" t="s">
        <v>50</v>
      </c>
      <c r="F16" s="41" t="s">
        <v>43</v>
      </c>
      <c r="G16" s="120">
        <v>1</v>
      </c>
      <c r="H16" s="2" t="s">
        <v>299</v>
      </c>
      <c r="I16" s="8" t="s">
        <v>300</v>
      </c>
    </row>
    <row r="17" spans="1:10" ht="117.75" customHeight="1" x14ac:dyDescent="0.25">
      <c r="A17" s="7"/>
      <c r="B17" s="28">
        <f t="shared" ref="B17:B22" si="1">C17*G17</f>
        <v>0</v>
      </c>
      <c r="C17" s="28">
        <v>0</v>
      </c>
      <c r="D17" s="2" t="s">
        <v>606</v>
      </c>
      <c r="E17" s="41" t="s">
        <v>289</v>
      </c>
      <c r="F17" s="41" t="s">
        <v>273</v>
      </c>
      <c r="G17" s="41" t="s">
        <v>167</v>
      </c>
      <c r="H17" s="2" t="s">
        <v>607</v>
      </c>
      <c r="I17" s="8" t="s">
        <v>608</v>
      </c>
    </row>
    <row r="18" spans="1:10" ht="76.5" customHeight="1" x14ac:dyDescent="0.25">
      <c r="A18" s="7"/>
      <c r="B18" s="28">
        <f t="shared" si="1"/>
        <v>0</v>
      </c>
      <c r="C18" s="28">
        <v>0</v>
      </c>
      <c r="D18" s="2" t="s">
        <v>611</v>
      </c>
      <c r="E18" s="41" t="s">
        <v>13</v>
      </c>
      <c r="F18" s="41" t="s">
        <v>612</v>
      </c>
      <c r="G18" s="41" t="s">
        <v>16</v>
      </c>
      <c r="H18" s="2" t="s">
        <v>613</v>
      </c>
      <c r="I18" s="8" t="s">
        <v>614</v>
      </c>
    </row>
    <row r="19" spans="1:10" ht="81" customHeight="1" x14ac:dyDescent="0.25">
      <c r="A19" s="7"/>
      <c r="B19" s="28">
        <f t="shared" si="1"/>
        <v>0</v>
      </c>
      <c r="C19" s="28">
        <v>0</v>
      </c>
      <c r="D19" s="2" t="s">
        <v>360</v>
      </c>
      <c r="E19" s="41" t="s">
        <v>182</v>
      </c>
      <c r="F19" s="41" t="s">
        <v>409</v>
      </c>
      <c r="G19" s="41" t="s">
        <v>16</v>
      </c>
      <c r="H19" s="2" t="s">
        <v>615</v>
      </c>
      <c r="I19" s="121" t="s">
        <v>616</v>
      </c>
    </row>
    <row r="20" spans="1:10" ht="100.5" customHeight="1" x14ac:dyDescent="0.25">
      <c r="A20" s="7"/>
      <c r="B20" s="28">
        <f t="shared" si="1"/>
        <v>0</v>
      </c>
      <c r="C20" s="28">
        <v>0</v>
      </c>
      <c r="D20" s="2" t="s">
        <v>8</v>
      </c>
      <c r="E20" s="41" t="s">
        <v>146</v>
      </c>
      <c r="F20" s="41" t="s">
        <v>196</v>
      </c>
      <c r="G20" s="41">
        <v>1</v>
      </c>
      <c r="H20" s="24" t="s">
        <v>896</v>
      </c>
      <c r="I20" s="121" t="s">
        <v>895</v>
      </c>
    </row>
    <row r="21" spans="1:10" ht="18.75" customHeight="1" x14ac:dyDescent="0.25">
      <c r="A21" s="7"/>
      <c r="B21" s="112">
        <f t="shared" si="1"/>
        <v>0</v>
      </c>
      <c r="C21" s="112">
        <v>0</v>
      </c>
      <c r="D21" s="111" t="s">
        <v>414</v>
      </c>
      <c r="E21" s="117" t="s">
        <v>59</v>
      </c>
      <c r="F21" s="117" t="s">
        <v>415</v>
      </c>
      <c r="G21" s="117">
        <v>1</v>
      </c>
      <c r="H21" s="111" t="s">
        <v>416</v>
      </c>
      <c r="I21" s="113" t="s">
        <v>417</v>
      </c>
    </row>
    <row r="22" spans="1:10" ht="98.25" customHeight="1" x14ac:dyDescent="0.25">
      <c r="A22" s="133" t="s">
        <v>906</v>
      </c>
      <c r="B22" s="126">
        <f t="shared" si="1"/>
        <v>0</v>
      </c>
      <c r="C22" s="28">
        <v>0</v>
      </c>
      <c r="D22" s="122">
        <v>90</v>
      </c>
      <c r="E22" s="41" t="s">
        <v>95</v>
      </c>
      <c r="F22" s="41" t="s">
        <v>69</v>
      </c>
      <c r="G22" s="41">
        <v>1</v>
      </c>
      <c r="H22" s="24" t="s">
        <v>897</v>
      </c>
      <c r="I22" s="8" t="s">
        <v>466</v>
      </c>
      <c r="J22" s="125"/>
    </row>
    <row r="23" spans="1:10" ht="94.5" customHeight="1" x14ac:dyDescent="0.25">
      <c r="A23" s="7"/>
      <c r="B23" s="28">
        <v>0</v>
      </c>
      <c r="C23" s="28">
        <v>0</v>
      </c>
      <c r="D23" s="122">
        <v>120</v>
      </c>
      <c r="E23" s="41">
        <v>70</v>
      </c>
      <c r="F23" s="41">
        <v>110</v>
      </c>
      <c r="G23" s="41">
        <v>1</v>
      </c>
      <c r="H23" s="24" t="s">
        <v>903</v>
      </c>
      <c r="I23" s="8" t="s">
        <v>198</v>
      </c>
      <c r="J23" s="110"/>
    </row>
    <row r="24" spans="1:10" x14ac:dyDescent="0.25">
      <c r="A24" s="7"/>
      <c r="B24" s="28">
        <f>C24*G24</f>
        <v>0</v>
      </c>
      <c r="C24" s="28">
        <v>0</v>
      </c>
      <c r="D24" s="2" t="s">
        <v>469</v>
      </c>
      <c r="E24" s="41" t="s">
        <v>50</v>
      </c>
      <c r="F24" s="41" t="s">
        <v>8</v>
      </c>
      <c r="G24" s="41" t="s">
        <v>142</v>
      </c>
      <c r="H24" s="2" t="s">
        <v>617</v>
      </c>
      <c r="I24" s="8" t="s">
        <v>618</v>
      </c>
    </row>
    <row r="25" spans="1:10" ht="90" customHeight="1" x14ac:dyDescent="0.25">
      <c r="A25" s="7"/>
      <c r="B25" s="126">
        <v>0</v>
      </c>
      <c r="C25" s="28">
        <v>0</v>
      </c>
      <c r="D25" s="2" t="s">
        <v>259</v>
      </c>
      <c r="E25" s="41" t="s">
        <v>248</v>
      </c>
      <c r="F25" s="41" t="s">
        <v>259</v>
      </c>
      <c r="G25" s="41">
        <v>24</v>
      </c>
      <c r="H25" s="2" t="s">
        <v>495</v>
      </c>
      <c r="I25" s="121" t="s">
        <v>899</v>
      </c>
    </row>
    <row r="26" spans="1:10" ht="96" customHeight="1" x14ac:dyDescent="0.25">
      <c r="A26" s="7"/>
      <c r="B26" s="28">
        <f>C26*G26</f>
        <v>0</v>
      </c>
      <c r="C26" s="28">
        <v>0</v>
      </c>
      <c r="D26" s="2" t="s">
        <v>157</v>
      </c>
      <c r="E26" s="41" t="s">
        <v>158</v>
      </c>
      <c r="F26" s="41" t="s">
        <v>159</v>
      </c>
      <c r="G26" s="41" t="s">
        <v>16</v>
      </c>
      <c r="H26" s="2" t="s">
        <v>619</v>
      </c>
      <c r="I26" s="8" t="s">
        <v>620</v>
      </c>
    </row>
    <row r="27" spans="1:10" ht="114" customHeight="1" x14ac:dyDescent="0.25">
      <c r="A27" s="7"/>
      <c r="B27" s="28">
        <f>C27*G27</f>
        <v>0</v>
      </c>
      <c r="C27" s="28">
        <v>0</v>
      </c>
      <c r="D27" s="2" t="s">
        <v>114</v>
      </c>
      <c r="E27" s="41" t="s">
        <v>88</v>
      </c>
      <c r="F27" s="41" t="s">
        <v>115</v>
      </c>
      <c r="G27" s="41" t="s">
        <v>16</v>
      </c>
      <c r="H27" s="2" t="s">
        <v>621</v>
      </c>
      <c r="I27" s="121" t="s">
        <v>622</v>
      </c>
    </row>
    <row r="28" spans="1:10" ht="85.5" customHeight="1" x14ac:dyDescent="0.25">
      <c r="A28" s="7"/>
      <c r="B28" s="28">
        <f>C28*G28</f>
        <v>0</v>
      </c>
      <c r="C28" s="28">
        <v>0</v>
      </c>
      <c r="D28" s="2" t="s">
        <v>95</v>
      </c>
      <c r="E28" s="41" t="s">
        <v>277</v>
      </c>
      <c r="F28" s="41" t="s">
        <v>95</v>
      </c>
      <c r="G28" s="41" t="s">
        <v>248</v>
      </c>
      <c r="H28" s="2" t="s">
        <v>623</v>
      </c>
      <c r="I28" s="8" t="s">
        <v>624</v>
      </c>
    </row>
    <row r="29" spans="1:10" ht="15.75" thickBot="1" x14ac:dyDescent="0.3">
      <c r="A29" s="127"/>
      <c r="B29" s="35">
        <f>SUM(B6:B28)</f>
        <v>0</v>
      </c>
      <c r="C29" s="10"/>
      <c r="D29" s="10"/>
      <c r="E29" s="10"/>
      <c r="F29" s="10"/>
      <c r="G29" s="10">
        <f>SUM(G7:G28)</f>
        <v>297</v>
      </c>
      <c r="H29" s="10"/>
      <c r="I29" s="128"/>
    </row>
    <row r="30" spans="1:10" ht="15.75" thickBot="1" x14ac:dyDescent="0.3"/>
    <row r="31" spans="1:10" x14ac:dyDescent="0.25">
      <c r="F31" s="13" t="s">
        <v>531</v>
      </c>
      <c r="G31" s="14" t="s">
        <v>530</v>
      </c>
      <c r="H31" s="15"/>
    </row>
    <row r="32" spans="1:10" ht="15.75" thickBot="1" x14ac:dyDescent="0.3">
      <c r="F32" s="9">
        <v>0</v>
      </c>
      <c r="G32" s="29">
        <v>0</v>
      </c>
      <c r="H32" s="16" t="s">
        <v>587</v>
      </c>
    </row>
  </sheetData>
  <pageMargins left="0.7" right="0.7" top="0.75" bottom="0.75" header="0.3" footer="0.3"/>
  <pageSetup paperSize="9" scale="64" orientation="portrait" r:id="rId1"/>
  <colBreaks count="1" manualBreakCount="1">
    <brk id="1" max="3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9"/>
  <sheetViews>
    <sheetView rightToLeft="1" topLeftCell="A213" workbookViewId="0">
      <selection activeCell="B46" sqref="B46"/>
    </sheetView>
  </sheetViews>
  <sheetFormatPr defaultRowHeight="15" x14ac:dyDescent="0.25"/>
  <cols>
    <col min="2" max="2" width="19" bestFit="1" customWidth="1"/>
    <col min="3" max="3" width="37.42578125" bestFit="1" customWidth="1"/>
    <col min="4" max="4" width="11.7109375" bestFit="1" customWidth="1"/>
    <col min="5" max="5" width="9.42578125" bestFit="1" customWidth="1"/>
    <col min="6" max="6" width="7.42578125" bestFit="1" customWidth="1"/>
    <col min="7" max="7" width="9.42578125" bestFit="1" customWidth="1"/>
    <col min="8" max="8" width="7.5703125" bestFit="1" customWidth="1"/>
    <col min="10" max="10" width="11" bestFit="1" customWidth="1"/>
    <col min="11" max="11" width="10.5703125" bestFit="1" customWidth="1"/>
    <col min="12" max="12" width="10.7109375" bestFit="1" customWidth="1"/>
    <col min="13" max="13" width="6.28515625" bestFit="1" customWidth="1"/>
    <col min="14" max="14" width="47.5703125" bestFit="1" customWidth="1"/>
    <col min="15" max="15" width="10.28515625" bestFit="1" customWidth="1"/>
  </cols>
  <sheetData>
    <row r="1" spans="3:15" x14ac:dyDescent="0.25">
      <c r="C1" s="46" t="s">
        <v>634</v>
      </c>
      <c r="D1" s="47" t="s">
        <v>635</v>
      </c>
      <c r="E1" s="47"/>
      <c r="F1" s="48"/>
      <c r="G1" s="48"/>
      <c r="H1" s="48"/>
      <c r="I1" s="48"/>
      <c r="J1" s="49"/>
      <c r="K1" s="49"/>
      <c r="L1" s="49"/>
      <c r="M1" s="49"/>
      <c r="N1" s="50" t="s">
        <v>636</v>
      </c>
      <c r="O1" s="49">
        <v>1601272</v>
      </c>
    </row>
    <row r="2" spans="3:15" ht="15.75" thickBot="1" x14ac:dyDescent="0.3">
      <c r="D2" s="51"/>
      <c r="E2" s="51"/>
      <c r="F2" s="52"/>
      <c r="G2" s="52"/>
      <c r="H2" s="52"/>
      <c r="I2" s="52"/>
      <c r="J2" s="53"/>
      <c r="K2" s="53"/>
      <c r="L2" s="53"/>
      <c r="M2" s="53"/>
      <c r="O2" s="53"/>
    </row>
    <row r="3" spans="3:15" x14ac:dyDescent="0.25">
      <c r="C3" s="54" t="s">
        <v>637</v>
      </c>
      <c r="D3" s="55" t="s">
        <v>638</v>
      </c>
      <c r="E3" s="56" t="s">
        <v>638</v>
      </c>
      <c r="F3" s="56" t="s">
        <v>639</v>
      </c>
      <c r="G3" s="57" t="s">
        <v>638</v>
      </c>
      <c r="H3" s="57" t="s">
        <v>640</v>
      </c>
      <c r="I3" s="58" t="s">
        <v>0</v>
      </c>
      <c r="J3" s="59" t="s">
        <v>1</v>
      </c>
      <c r="K3" s="59" t="s">
        <v>2</v>
      </c>
      <c r="L3" s="59" t="s">
        <v>3</v>
      </c>
      <c r="M3" s="59" t="s">
        <v>4</v>
      </c>
      <c r="N3" s="59" t="s">
        <v>5</v>
      </c>
      <c r="O3" s="60" t="s">
        <v>6</v>
      </c>
    </row>
    <row r="4" spans="3:15" x14ac:dyDescent="0.25">
      <c r="C4" s="7"/>
      <c r="D4" s="61"/>
      <c r="E4" s="62"/>
      <c r="F4" s="62"/>
      <c r="G4" s="63"/>
      <c r="H4" s="63"/>
      <c r="I4" s="64"/>
      <c r="J4" s="1"/>
      <c r="K4" s="1"/>
      <c r="L4" s="1"/>
      <c r="M4" s="1"/>
      <c r="N4" s="2"/>
      <c r="O4" s="65"/>
    </row>
    <row r="5" spans="3:15" x14ac:dyDescent="0.25">
      <c r="C5" s="44" t="s">
        <v>641</v>
      </c>
      <c r="D5" s="61">
        <f t="shared" ref="D5" si="0">I5*M5</f>
        <v>0</v>
      </c>
      <c r="E5" s="62">
        <f>F5*M5</f>
        <v>0</v>
      </c>
      <c r="F5" s="62" t="s">
        <v>642</v>
      </c>
      <c r="G5" s="63">
        <f>H5*M5</f>
        <v>0</v>
      </c>
      <c r="H5" s="63" t="s">
        <v>642</v>
      </c>
      <c r="I5" s="64" t="s">
        <v>642</v>
      </c>
      <c r="J5" s="1" t="s">
        <v>138</v>
      </c>
      <c r="K5" s="1" t="s">
        <v>203</v>
      </c>
      <c r="L5" s="1" t="s">
        <v>204</v>
      </c>
      <c r="M5" s="1" t="s">
        <v>333</v>
      </c>
      <c r="N5" s="2" t="s">
        <v>643</v>
      </c>
      <c r="O5" s="66" t="s">
        <v>206</v>
      </c>
    </row>
    <row r="6" spans="3:15" x14ac:dyDescent="0.25">
      <c r="C6" s="67" t="e">
        <f>C5*1.17</f>
        <v>#VALUE!</v>
      </c>
      <c r="D6" s="68">
        <f>D5*1.17</f>
        <v>0</v>
      </c>
      <c r="E6" s="69">
        <f>E5*1.17</f>
        <v>0</v>
      </c>
      <c r="F6" s="69" t="s">
        <v>644</v>
      </c>
      <c r="G6" s="70">
        <f>G5*1.17</f>
        <v>0</v>
      </c>
      <c r="H6" s="70" t="s">
        <v>644</v>
      </c>
      <c r="I6" s="30"/>
      <c r="J6" s="1"/>
      <c r="K6" s="1"/>
      <c r="L6" s="1"/>
      <c r="M6" s="71" t="s">
        <v>645</v>
      </c>
      <c r="N6" s="2"/>
      <c r="O6" s="65"/>
    </row>
    <row r="7" spans="3:15" x14ac:dyDescent="0.25">
      <c r="C7" s="72">
        <f>D7+E7+G7</f>
        <v>0</v>
      </c>
      <c r="D7" s="73">
        <f>SUM(D1:D6)</f>
        <v>0</v>
      </c>
      <c r="E7" s="74">
        <f>SUM(E1:E6)</f>
        <v>0</v>
      </c>
      <c r="F7" s="74" t="s">
        <v>644</v>
      </c>
      <c r="G7" s="75">
        <f>SUM(G1:G6)</f>
        <v>0</v>
      </c>
      <c r="H7" s="75" t="s">
        <v>644</v>
      </c>
      <c r="I7" s="1"/>
      <c r="J7" s="1"/>
      <c r="K7" s="1"/>
      <c r="L7" s="1"/>
      <c r="M7" s="71"/>
      <c r="N7" s="2"/>
      <c r="O7" s="65"/>
    </row>
    <row r="8" spans="3:15" x14ac:dyDescent="0.25">
      <c r="C8" s="44" t="s">
        <v>646</v>
      </c>
      <c r="D8" s="61">
        <f t="shared" ref="D8:D71" si="1">I8*M8</f>
        <v>0</v>
      </c>
      <c r="E8" s="62">
        <f t="shared" ref="E8:E71" si="2">F8*M8</f>
        <v>0</v>
      </c>
      <c r="F8" s="62">
        <v>0</v>
      </c>
      <c r="G8" s="63">
        <f t="shared" ref="G8:G71" si="3">H8*M8</f>
        <v>1000000</v>
      </c>
      <c r="H8" s="63">
        <v>500000</v>
      </c>
      <c r="I8" s="64">
        <v>0</v>
      </c>
      <c r="J8" s="1" t="s">
        <v>175</v>
      </c>
      <c r="K8" s="1" t="s">
        <v>175</v>
      </c>
      <c r="L8" s="1" t="s">
        <v>176</v>
      </c>
      <c r="M8" s="77" t="s">
        <v>10</v>
      </c>
      <c r="N8" s="2" t="s">
        <v>647</v>
      </c>
      <c r="O8" s="78" t="s">
        <v>179</v>
      </c>
    </row>
    <row r="9" spans="3:15" x14ac:dyDescent="0.25">
      <c r="C9" s="44" t="s">
        <v>648</v>
      </c>
      <c r="D9" s="61">
        <f t="shared" si="1"/>
        <v>0</v>
      </c>
      <c r="E9" s="62">
        <f t="shared" si="2"/>
        <v>0</v>
      </c>
      <c r="F9" s="62">
        <v>0</v>
      </c>
      <c r="G9" s="79">
        <f t="shared" si="3"/>
        <v>840000</v>
      </c>
      <c r="H9" s="63">
        <v>420000</v>
      </c>
      <c r="I9" s="64"/>
      <c r="J9" s="1" t="s">
        <v>53</v>
      </c>
      <c r="K9" s="1" t="s">
        <v>54</v>
      </c>
      <c r="L9" s="1" t="s">
        <v>54</v>
      </c>
      <c r="M9" s="1" t="s">
        <v>10</v>
      </c>
      <c r="N9" s="24" t="s">
        <v>649</v>
      </c>
      <c r="O9" s="80" t="s">
        <v>56</v>
      </c>
    </row>
    <row r="10" spans="3:15" x14ac:dyDescent="0.25">
      <c r="C10" s="44" t="s">
        <v>648</v>
      </c>
      <c r="D10" s="61">
        <f t="shared" si="1"/>
        <v>0</v>
      </c>
      <c r="E10" s="62">
        <f t="shared" si="2"/>
        <v>0</v>
      </c>
      <c r="F10" s="62">
        <v>0</v>
      </c>
      <c r="G10" s="63">
        <f t="shared" si="3"/>
        <v>720000</v>
      </c>
      <c r="H10" s="63">
        <v>180000</v>
      </c>
      <c r="I10" s="64">
        <v>0</v>
      </c>
      <c r="J10" s="1" t="s">
        <v>63</v>
      </c>
      <c r="K10" s="1" t="s">
        <v>64</v>
      </c>
      <c r="L10" s="1" t="s">
        <v>65</v>
      </c>
      <c r="M10" s="1" t="s">
        <v>60</v>
      </c>
      <c r="N10" s="2" t="s">
        <v>650</v>
      </c>
      <c r="O10" s="80" t="s">
        <v>74</v>
      </c>
    </row>
    <row r="11" spans="3:15" x14ac:dyDescent="0.25">
      <c r="C11" s="44" t="s">
        <v>651</v>
      </c>
      <c r="D11" s="61">
        <f t="shared" si="1"/>
        <v>0</v>
      </c>
      <c r="E11" s="62">
        <f t="shared" si="2"/>
        <v>0</v>
      </c>
      <c r="F11" s="62">
        <v>0</v>
      </c>
      <c r="G11" s="63">
        <f t="shared" si="3"/>
        <v>500000</v>
      </c>
      <c r="H11" s="63" t="s">
        <v>572</v>
      </c>
      <c r="I11" s="64" t="s">
        <v>642</v>
      </c>
      <c r="J11" s="1" t="s">
        <v>130</v>
      </c>
      <c r="K11" s="1" t="s">
        <v>131</v>
      </c>
      <c r="L11" s="1" t="s">
        <v>132</v>
      </c>
      <c r="M11" s="1" t="s">
        <v>16</v>
      </c>
      <c r="N11" s="2" t="s">
        <v>652</v>
      </c>
      <c r="O11" s="78" t="s">
        <v>653</v>
      </c>
    </row>
    <row r="12" spans="3:15" x14ac:dyDescent="0.25">
      <c r="C12" s="44" t="s">
        <v>651</v>
      </c>
      <c r="D12" s="61">
        <f t="shared" si="1"/>
        <v>0</v>
      </c>
      <c r="E12" s="62">
        <f t="shared" si="2"/>
        <v>0</v>
      </c>
      <c r="F12" s="62">
        <v>0</v>
      </c>
      <c r="G12" s="63">
        <f t="shared" si="3"/>
        <v>500000</v>
      </c>
      <c r="H12" s="63" t="s">
        <v>572</v>
      </c>
      <c r="I12" s="64">
        <v>0</v>
      </c>
      <c r="J12" s="1" t="s">
        <v>130</v>
      </c>
      <c r="K12" s="1" t="s">
        <v>131</v>
      </c>
      <c r="L12" s="1" t="s">
        <v>132</v>
      </c>
      <c r="M12" s="1" t="s">
        <v>16</v>
      </c>
      <c r="N12" s="2" t="s">
        <v>652</v>
      </c>
      <c r="O12" s="78" t="s">
        <v>134</v>
      </c>
    </row>
    <row r="13" spans="3:15" x14ac:dyDescent="0.25">
      <c r="C13" s="44" t="s">
        <v>648</v>
      </c>
      <c r="D13" s="61">
        <f t="shared" si="1"/>
        <v>0</v>
      </c>
      <c r="E13" s="62">
        <f t="shared" si="2"/>
        <v>0</v>
      </c>
      <c r="F13" s="62" t="s">
        <v>642</v>
      </c>
      <c r="G13" s="63">
        <f t="shared" si="3"/>
        <v>500000</v>
      </c>
      <c r="H13" s="63">
        <v>100000</v>
      </c>
      <c r="I13" s="64" t="s">
        <v>642</v>
      </c>
      <c r="J13" s="1" t="s">
        <v>141</v>
      </c>
      <c r="K13" s="1" t="s">
        <v>115</v>
      </c>
      <c r="L13" s="1" t="s">
        <v>115</v>
      </c>
      <c r="M13" s="1" t="s">
        <v>142</v>
      </c>
      <c r="N13" s="2" t="s">
        <v>654</v>
      </c>
      <c r="O13" s="80" t="s">
        <v>144</v>
      </c>
    </row>
    <row r="14" spans="3:15" x14ac:dyDescent="0.25">
      <c r="C14" s="44"/>
      <c r="D14" s="61">
        <f t="shared" si="1"/>
        <v>0</v>
      </c>
      <c r="E14" s="62">
        <f t="shared" si="2"/>
        <v>0</v>
      </c>
      <c r="F14" s="62">
        <v>0</v>
      </c>
      <c r="G14" s="63">
        <f t="shared" si="3"/>
        <v>360000</v>
      </c>
      <c r="H14" s="63">
        <v>180000</v>
      </c>
      <c r="I14" s="64">
        <v>0</v>
      </c>
      <c r="J14" s="1" t="s">
        <v>63</v>
      </c>
      <c r="K14" s="1" t="s">
        <v>64</v>
      </c>
      <c r="L14" s="1" t="s">
        <v>65</v>
      </c>
      <c r="M14" s="1" t="s">
        <v>10</v>
      </c>
      <c r="N14" s="2" t="s">
        <v>655</v>
      </c>
      <c r="O14" s="80" t="s">
        <v>67</v>
      </c>
    </row>
    <row r="15" spans="3:15" x14ac:dyDescent="0.25">
      <c r="C15" s="44"/>
      <c r="D15" s="61">
        <f t="shared" si="1"/>
        <v>0</v>
      </c>
      <c r="E15" s="62">
        <f t="shared" si="2"/>
        <v>0</v>
      </c>
      <c r="F15" s="62">
        <v>0</v>
      </c>
      <c r="G15" s="63">
        <f t="shared" si="3"/>
        <v>360000</v>
      </c>
      <c r="H15" s="63">
        <v>180000</v>
      </c>
      <c r="I15" s="64">
        <v>0</v>
      </c>
      <c r="J15" s="1" t="s">
        <v>63</v>
      </c>
      <c r="K15" s="1" t="s">
        <v>64</v>
      </c>
      <c r="L15" s="1" t="s">
        <v>65</v>
      </c>
      <c r="M15" s="1" t="s">
        <v>10</v>
      </c>
      <c r="N15" s="2" t="s">
        <v>655</v>
      </c>
      <c r="O15" s="80" t="s">
        <v>656</v>
      </c>
    </row>
    <row r="16" spans="3:15" x14ac:dyDescent="0.25">
      <c r="C16" s="44" t="s">
        <v>657</v>
      </c>
      <c r="D16" s="61">
        <f t="shared" si="1"/>
        <v>0</v>
      </c>
      <c r="E16" s="62">
        <f t="shared" si="2"/>
        <v>0</v>
      </c>
      <c r="F16" s="62" t="s">
        <v>642</v>
      </c>
      <c r="G16" s="63">
        <f t="shared" si="3"/>
        <v>140000</v>
      </c>
      <c r="H16" s="63">
        <v>2800</v>
      </c>
      <c r="I16" s="64" t="s">
        <v>642</v>
      </c>
      <c r="J16" s="1" t="s">
        <v>276</v>
      </c>
      <c r="K16" s="1" t="s">
        <v>277</v>
      </c>
      <c r="L16" s="1" t="s">
        <v>105</v>
      </c>
      <c r="M16" s="1">
        <v>50</v>
      </c>
      <c r="N16" s="2" t="s">
        <v>658</v>
      </c>
      <c r="O16" s="80" t="s">
        <v>626</v>
      </c>
    </row>
    <row r="17" spans="3:15" x14ac:dyDescent="0.25">
      <c r="C17" s="44"/>
      <c r="D17" s="61">
        <f t="shared" si="1"/>
        <v>0</v>
      </c>
      <c r="E17" s="62">
        <f t="shared" si="2"/>
        <v>0</v>
      </c>
      <c r="F17" s="62">
        <v>0</v>
      </c>
      <c r="G17" s="63">
        <f t="shared" si="3"/>
        <v>300000</v>
      </c>
      <c r="H17" s="63">
        <v>300000</v>
      </c>
      <c r="I17" s="64">
        <v>0</v>
      </c>
      <c r="J17" s="1" t="s">
        <v>63</v>
      </c>
      <c r="K17" s="1" t="s">
        <v>84</v>
      </c>
      <c r="L17" s="1" t="s">
        <v>85</v>
      </c>
      <c r="M17" s="1" t="s">
        <v>16</v>
      </c>
      <c r="N17" s="2" t="s">
        <v>659</v>
      </c>
      <c r="O17" s="80" t="s">
        <v>87</v>
      </c>
    </row>
    <row r="18" spans="3:15" x14ac:dyDescent="0.25">
      <c r="C18" s="44"/>
      <c r="D18" s="61">
        <f t="shared" si="1"/>
        <v>0</v>
      </c>
      <c r="E18" s="62">
        <f t="shared" si="2"/>
        <v>0</v>
      </c>
      <c r="F18" s="62">
        <v>0</v>
      </c>
      <c r="G18" s="79">
        <f t="shared" si="3"/>
        <v>300000</v>
      </c>
      <c r="H18" s="63">
        <v>300000</v>
      </c>
      <c r="I18" s="64">
        <v>0</v>
      </c>
      <c r="J18" s="1" t="s">
        <v>162</v>
      </c>
      <c r="K18" s="1" t="s">
        <v>69</v>
      </c>
      <c r="L18" s="1" t="s">
        <v>163</v>
      </c>
      <c r="M18" s="1" t="s">
        <v>16</v>
      </c>
      <c r="N18" s="2" t="s">
        <v>660</v>
      </c>
      <c r="O18" s="80" t="s">
        <v>164</v>
      </c>
    </row>
    <row r="19" spans="3:15" x14ac:dyDescent="0.25">
      <c r="C19" s="44"/>
      <c r="D19" s="61">
        <f t="shared" si="1"/>
        <v>0</v>
      </c>
      <c r="E19" s="62">
        <f t="shared" si="2"/>
        <v>0</v>
      </c>
      <c r="F19" s="62" t="s">
        <v>642</v>
      </c>
      <c r="G19" s="63">
        <f t="shared" si="3"/>
        <v>300000</v>
      </c>
      <c r="H19" s="63">
        <v>300000</v>
      </c>
      <c r="I19" s="64" t="s">
        <v>642</v>
      </c>
      <c r="J19" s="1" t="s">
        <v>171</v>
      </c>
      <c r="K19" s="1" t="s">
        <v>115</v>
      </c>
      <c r="L19" s="1" t="s">
        <v>172</v>
      </c>
      <c r="M19" s="1" t="s">
        <v>16</v>
      </c>
      <c r="N19" s="2" t="s">
        <v>661</v>
      </c>
      <c r="O19" s="80" t="s">
        <v>349</v>
      </c>
    </row>
    <row r="20" spans="3:15" x14ac:dyDescent="0.25">
      <c r="C20" s="44"/>
      <c r="D20" s="61">
        <f t="shared" si="1"/>
        <v>0</v>
      </c>
      <c r="E20" s="62">
        <f t="shared" si="2"/>
        <v>0</v>
      </c>
      <c r="F20" s="62">
        <v>0</v>
      </c>
      <c r="G20" s="79">
        <f t="shared" si="3"/>
        <v>280000</v>
      </c>
      <c r="H20" s="63">
        <v>140000</v>
      </c>
      <c r="I20" s="64">
        <v>0</v>
      </c>
      <c r="J20" s="1" t="s">
        <v>59</v>
      </c>
      <c r="K20" s="1" t="s">
        <v>96</v>
      </c>
      <c r="L20" s="1" t="s">
        <v>115</v>
      </c>
      <c r="M20" s="1" t="s">
        <v>10</v>
      </c>
      <c r="N20" s="2" t="s">
        <v>662</v>
      </c>
      <c r="O20" s="80" t="s">
        <v>663</v>
      </c>
    </row>
    <row r="21" spans="3:15" x14ac:dyDescent="0.25">
      <c r="C21" s="44"/>
      <c r="D21" s="61">
        <f t="shared" si="1"/>
        <v>0</v>
      </c>
      <c r="E21" s="62">
        <f t="shared" si="2"/>
        <v>0</v>
      </c>
      <c r="F21" s="62" t="s">
        <v>642</v>
      </c>
      <c r="G21" s="63">
        <f t="shared" si="3"/>
        <v>280000</v>
      </c>
      <c r="H21" s="63">
        <v>280000</v>
      </c>
      <c r="I21" s="64" t="s">
        <v>642</v>
      </c>
      <c r="J21" s="1" t="s">
        <v>69</v>
      </c>
      <c r="K21" s="1" t="s">
        <v>180</v>
      </c>
      <c r="L21" s="1" t="s">
        <v>76</v>
      </c>
      <c r="M21" s="1" t="s">
        <v>16</v>
      </c>
      <c r="N21" s="2" t="s">
        <v>664</v>
      </c>
      <c r="O21" s="80" t="s">
        <v>181</v>
      </c>
    </row>
    <row r="22" spans="3:15" x14ac:dyDescent="0.25">
      <c r="C22" s="44"/>
      <c r="D22" s="61">
        <f t="shared" si="1"/>
        <v>0</v>
      </c>
      <c r="E22" s="62">
        <f t="shared" si="2"/>
        <v>0</v>
      </c>
      <c r="F22" s="62">
        <v>0</v>
      </c>
      <c r="G22" s="63">
        <f t="shared" si="3"/>
        <v>180000</v>
      </c>
      <c r="H22" s="63">
        <v>180000</v>
      </c>
      <c r="I22" s="64">
        <v>0</v>
      </c>
      <c r="J22" s="1" t="s">
        <v>152</v>
      </c>
      <c r="K22" s="1" t="s">
        <v>153</v>
      </c>
      <c r="L22" s="1" t="s">
        <v>154</v>
      </c>
      <c r="M22" s="1" t="s">
        <v>16</v>
      </c>
      <c r="N22" s="2" t="s">
        <v>665</v>
      </c>
      <c r="O22" s="80" t="s">
        <v>156</v>
      </c>
    </row>
    <row r="23" spans="3:15" x14ac:dyDescent="0.25">
      <c r="C23" s="44"/>
      <c r="D23" s="61">
        <f t="shared" si="1"/>
        <v>0</v>
      </c>
      <c r="E23" s="62">
        <f t="shared" si="2"/>
        <v>0</v>
      </c>
      <c r="F23" s="62" t="s">
        <v>642</v>
      </c>
      <c r="G23" s="63">
        <f t="shared" si="3"/>
        <v>160000</v>
      </c>
      <c r="H23" s="63">
        <v>160000</v>
      </c>
      <c r="I23" s="64" t="s">
        <v>642</v>
      </c>
      <c r="J23" s="1" t="s">
        <v>157</v>
      </c>
      <c r="K23" s="1" t="s">
        <v>158</v>
      </c>
      <c r="L23" s="1" t="s">
        <v>159</v>
      </c>
      <c r="M23" s="1" t="s">
        <v>16</v>
      </c>
      <c r="N23" s="2" t="s">
        <v>666</v>
      </c>
      <c r="O23" s="80" t="s">
        <v>161</v>
      </c>
    </row>
    <row r="24" spans="3:15" x14ac:dyDescent="0.25">
      <c r="C24" s="44"/>
      <c r="D24" s="61">
        <f t="shared" si="1"/>
        <v>0</v>
      </c>
      <c r="E24" s="62">
        <f t="shared" si="2"/>
        <v>0</v>
      </c>
      <c r="F24" s="62">
        <v>0</v>
      </c>
      <c r="G24" s="63">
        <f t="shared" si="3"/>
        <v>160000</v>
      </c>
      <c r="H24" s="63">
        <v>160000</v>
      </c>
      <c r="I24" s="64" t="s">
        <v>642</v>
      </c>
      <c r="J24" s="1" t="s">
        <v>157</v>
      </c>
      <c r="K24" s="1" t="s">
        <v>158</v>
      </c>
      <c r="L24" s="1" t="s">
        <v>159</v>
      </c>
      <c r="M24" s="1" t="s">
        <v>16</v>
      </c>
      <c r="N24" s="24" t="s">
        <v>666</v>
      </c>
      <c r="O24" s="81" t="s">
        <v>667</v>
      </c>
    </row>
    <row r="25" spans="3:15" x14ac:dyDescent="0.25">
      <c r="C25" s="44"/>
      <c r="D25" s="61">
        <f t="shared" si="1"/>
        <v>0</v>
      </c>
      <c r="E25" s="62">
        <f t="shared" si="2"/>
        <v>0</v>
      </c>
      <c r="F25" s="62" t="s">
        <v>642</v>
      </c>
      <c r="G25" s="63">
        <f t="shared" si="3"/>
        <v>130000</v>
      </c>
      <c r="H25" s="63">
        <v>130000</v>
      </c>
      <c r="I25" s="64" t="s">
        <v>642</v>
      </c>
      <c r="J25" s="1" t="s">
        <v>63</v>
      </c>
      <c r="K25" s="1" t="s">
        <v>592</v>
      </c>
      <c r="L25" s="1" t="s">
        <v>259</v>
      </c>
      <c r="M25" s="1" t="s">
        <v>16</v>
      </c>
      <c r="N25" s="2" t="s">
        <v>668</v>
      </c>
      <c r="O25" s="66" t="s">
        <v>669</v>
      </c>
    </row>
    <row r="26" spans="3:15" x14ac:dyDescent="0.25">
      <c r="C26" s="44"/>
      <c r="D26" s="61">
        <f t="shared" si="1"/>
        <v>0</v>
      </c>
      <c r="E26" s="62">
        <f t="shared" si="2"/>
        <v>0</v>
      </c>
      <c r="F26" s="62">
        <v>0</v>
      </c>
      <c r="G26" s="63">
        <f t="shared" si="3"/>
        <v>120000</v>
      </c>
      <c r="H26" s="63">
        <v>60000</v>
      </c>
      <c r="I26" s="64">
        <v>0</v>
      </c>
      <c r="J26" s="1" t="s">
        <v>260</v>
      </c>
      <c r="K26" s="1" t="s">
        <v>80</v>
      </c>
      <c r="L26" s="1" t="s">
        <v>81</v>
      </c>
      <c r="M26" s="1" t="s">
        <v>10</v>
      </c>
      <c r="N26" s="2" t="s">
        <v>670</v>
      </c>
      <c r="O26" s="80" t="s">
        <v>671</v>
      </c>
    </row>
    <row r="27" spans="3:15" x14ac:dyDescent="0.25">
      <c r="C27" s="44"/>
      <c r="D27" s="61">
        <f t="shared" si="1"/>
        <v>0</v>
      </c>
      <c r="E27" s="62">
        <f t="shared" si="2"/>
        <v>0</v>
      </c>
      <c r="F27" s="62">
        <v>0</v>
      </c>
      <c r="G27" s="79">
        <f t="shared" si="3"/>
        <v>90000</v>
      </c>
      <c r="H27" s="63">
        <v>45000</v>
      </c>
      <c r="I27" s="64"/>
      <c r="J27" s="1" t="s">
        <v>7</v>
      </c>
      <c r="K27" s="1" t="s">
        <v>8</v>
      </c>
      <c r="L27" s="1" t="s">
        <v>9</v>
      </c>
      <c r="M27" s="1" t="s">
        <v>10</v>
      </c>
      <c r="N27" s="2" t="s">
        <v>672</v>
      </c>
      <c r="O27" s="78" t="s">
        <v>12</v>
      </c>
    </row>
    <row r="28" spans="3:15" x14ac:dyDescent="0.25">
      <c r="C28" s="82" t="s">
        <v>673</v>
      </c>
      <c r="D28" s="61">
        <f t="shared" si="1"/>
        <v>0</v>
      </c>
      <c r="E28" s="62">
        <f t="shared" si="2"/>
        <v>0</v>
      </c>
      <c r="F28" s="62" t="s">
        <v>642</v>
      </c>
      <c r="G28" s="63">
        <f t="shared" si="3"/>
        <v>0</v>
      </c>
      <c r="H28" s="63">
        <v>90000</v>
      </c>
      <c r="I28" s="64" t="s">
        <v>642</v>
      </c>
      <c r="J28" s="1" t="s">
        <v>360</v>
      </c>
      <c r="K28" s="1" t="s">
        <v>182</v>
      </c>
      <c r="L28" s="1" t="s">
        <v>409</v>
      </c>
      <c r="M28" s="1">
        <v>0</v>
      </c>
      <c r="N28" s="2" t="s">
        <v>674</v>
      </c>
      <c r="O28" s="66" t="s">
        <v>675</v>
      </c>
    </row>
    <row r="29" spans="3:15" x14ac:dyDescent="0.25">
      <c r="C29" s="44"/>
      <c r="D29" s="61">
        <f t="shared" si="1"/>
        <v>0</v>
      </c>
      <c r="E29" s="62">
        <f t="shared" si="2"/>
        <v>0</v>
      </c>
      <c r="F29" s="62">
        <v>0</v>
      </c>
      <c r="G29" s="79">
        <f t="shared" si="3"/>
        <v>80000</v>
      </c>
      <c r="H29" s="63">
        <v>20000</v>
      </c>
      <c r="I29" s="64"/>
      <c r="J29" s="1" t="s">
        <v>63</v>
      </c>
      <c r="K29" s="1" t="s">
        <v>69</v>
      </c>
      <c r="L29" s="1" t="s">
        <v>69</v>
      </c>
      <c r="M29" s="1" t="s">
        <v>60</v>
      </c>
      <c r="N29" s="2" t="s">
        <v>676</v>
      </c>
      <c r="O29" s="78" t="s">
        <v>113</v>
      </c>
    </row>
    <row r="30" spans="3:15" x14ac:dyDescent="0.25">
      <c r="C30" s="44"/>
      <c r="D30" s="61">
        <f t="shared" si="1"/>
        <v>0</v>
      </c>
      <c r="E30" s="62">
        <f t="shared" si="2"/>
        <v>0</v>
      </c>
      <c r="F30" s="62" t="s">
        <v>642</v>
      </c>
      <c r="G30" s="63">
        <f t="shared" si="3"/>
        <v>80000</v>
      </c>
      <c r="H30" s="63">
        <v>80000</v>
      </c>
      <c r="I30" s="64" t="s">
        <v>642</v>
      </c>
      <c r="J30" s="1" t="s">
        <v>38</v>
      </c>
      <c r="K30" s="1" t="s">
        <v>289</v>
      </c>
      <c r="L30" s="1" t="s">
        <v>426</v>
      </c>
      <c r="M30" s="1" t="s">
        <v>16</v>
      </c>
      <c r="N30" s="2" t="s">
        <v>677</v>
      </c>
      <c r="O30" s="66" t="s">
        <v>678</v>
      </c>
    </row>
    <row r="31" spans="3:15" x14ac:dyDescent="0.25">
      <c r="C31" s="44"/>
      <c r="D31" s="61">
        <f t="shared" si="1"/>
        <v>0</v>
      </c>
      <c r="E31" s="62">
        <f t="shared" si="2"/>
        <v>0</v>
      </c>
      <c r="F31" s="62">
        <v>0</v>
      </c>
      <c r="G31" s="79">
        <f t="shared" si="3"/>
        <v>75000</v>
      </c>
      <c r="H31" s="63">
        <v>75000</v>
      </c>
      <c r="I31" s="64"/>
      <c r="J31" s="1" t="s">
        <v>95</v>
      </c>
      <c r="K31" s="1" t="s">
        <v>96</v>
      </c>
      <c r="L31" s="1" t="s">
        <v>175</v>
      </c>
      <c r="M31" s="1" t="s">
        <v>16</v>
      </c>
      <c r="N31" s="2" t="s">
        <v>679</v>
      </c>
      <c r="O31" s="78" t="s">
        <v>104</v>
      </c>
    </row>
    <row r="32" spans="3:15" x14ac:dyDescent="0.25">
      <c r="C32" s="44"/>
      <c r="D32" s="61">
        <f t="shared" si="1"/>
        <v>0</v>
      </c>
      <c r="E32" s="62">
        <f t="shared" si="2"/>
        <v>0</v>
      </c>
      <c r="F32" s="62">
        <v>0</v>
      </c>
      <c r="G32" s="63">
        <f t="shared" si="3"/>
        <v>70000</v>
      </c>
      <c r="H32" s="63" t="s">
        <v>680</v>
      </c>
      <c r="I32" s="64">
        <v>0</v>
      </c>
      <c r="J32" s="1" t="s">
        <v>175</v>
      </c>
      <c r="K32" s="1" t="s">
        <v>260</v>
      </c>
      <c r="L32" s="1" t="s">
        <v>260</v>
      </c>
      <c r="M32" s="1" t="s">
        <v>10</v>
      </c>
      <c r="N32" s="2" t="s">
        <v>681</v>
      </c>
      <c r="O32" s="78" t="s">
        <v>122</v>
      </c>
    </row>
    <row r="33" spans="2:15" x14ac:dyDescent="0.25">
      <c r="C33" s="44"/>
      <c r="D33" s="61">
        <f t="shared" si="1"/>
        <v>0</v>
      </c>
      <c r="E33" s="62">
        <f t="shared" si="2"/>
        <v>0</v>
      </c>
      <c r="F33" s="62">
        <v>0</v>
      </c>
      <c r="G33" s="79">
        <f t="shared" si="3"/>
        <v>60000</v>
      </c>
      <c r="H33" s="63">
        <v>60000</v>
      </c>
      <c r="I33" s="64"/>
      <c r="J33" s="1" t="s">
        <v>95</v>
      </c>
      <c r="K33" s="1" t="s">
        <v>96</v>
      </c>
      <c r="L33" s="1" t="s">
        <v>29</v>
      </c>
      <c r="M33" s="1" t="s">
        <v>16</v>
      </c>
      <c r="N33" s="2" t="s">
        <v>682</v>
      </c>
      <c r="O33" s="78" t="s">
        <v>107</v>
      </c>
    </row>
    <row r="34" spans="2:15" x14ac:dyDescent="0.25">
      <c r="C34" s="44"/>
      <c r="D34" s="61">
        <f t="shared" si="1"/>
        <v>0</v>
      </c>
      <c r="E34" s="62">
        <f t="shared" si="2"/>
        <v>0</v>
      </c>
      <c r="F34" s="62">
        <v>0</v>
      </c>
      <c r="G34" s="79">
        <f t="shared" si="3"/>
        <v>52500</v>
      </c>
      <c r="H34" s="63">
        <v>52500</v>
      </c>
      <c r="I34" s="64">
        <v>0</v>
      </c>
      <c r="J34" s="1" t="s">
        <v>95</v>
      </c>
      <c r="K34" s="1" t="s">
        <v>96</v>
      </c>
      <c r="L34" s="1" t="s">
        <v>108</v>
      </c>
      <c r="M34" s="1" t="s">
        <v>16</v>
      </c>
      <c r="N34" s="2" t="s">
        <v>679</v>
      </c>
      <c r="O34" s="78" t="s">
        <v>109</v>
      </c>
    </row>
    <row r="35" spans="2:15" x14ac:dyDescent="0.25">
      <c r="C35" s="44"/>
      <c r="D35" s="61">
        <f t="shared" si="1"/>
        <v>0</v>
      </c>
      <c r="E35" s="62">
        <f t="shared" si="2"/>
        <v>0</v>
      </c>
      <c r="F35" s="62">
        <v>0</v>
      </c>
      <c r="G35" s="79">
        <f t="shared" si="3"/>
        <v>50000</v>
      </c>
      <c r="H35" s="63">
        <v>50000</v>
      </c>
      <c r="I35" s="64"/>
      <c r="J35" s="1" t="s">
        <v>95</v>
      </c>
      <c r="K35" s="1" t="s">
        <v>96</v>
      </c>
      <c r="L35" s="1" t="s">
        <v>521</v>
      </c>
      <c r="M35" s="1" t="s">
        <v>16</v>
      </c>
      <c r="N35" s="2" t="s">
        <v>682</v>
      </c>
      <c r="O35" s="78" t="s">
        <v>101</v>
      </c>
    </row>
    <row r="36" spans="2:15" x14ac:dyDescent="0.25">
      <c r="C36" s="44"/>
      <c r="D36" s="61">
        <f t="shared" si="1"/>
        <v>0</v>
      </c>
      <c r="E36" s="62">
        <f t="shared" si="2"/>
        <v>0</v>
      </c>
      <c r="F36" s="62" t="s">
        <v>642</v>
      </c>
      <c r="G36" s="79">
        <f t="shared" si="3"/>
        <v>30000</v>
      </c>
      <c r="H36" s="63">
        <v>30000</v>
      </c>
      <c r="I36" s="64">
        <v>0</v>
      </c>
      <c r="J36" s="1" t="s">
        <v>114</v>
      </c>
      <c r="K36" s="1" t="s">
        <v>88</v>
      </c>
      <c r="L36" s="1" t="s">
        <v>115</v>
      </c>
      <c r="M36" s="1" t="s">
        <v>16</v>
      </c>
      <c r="N36" s="2" t="s">
        <v>683</v>
      </c>
      <c r="O36" s="78" t="s">
        <v>166</v>
      </c>
    </row>
    <row r="37" spans="2:15" x14ac:dyDescent="0.25">
      <c r="C37" s="44"/>
      <c r="D37" s="61">
        <f t="shared" si="1"/>
        <v>0</v>
      </c>
      <c r="E37" s="62">
        <f t="shared" si="2"/>
        <v>0</v>
      </c>
      <c r="F37" s="62">
        <v>0</v>
      </c>
      <c r="G37" s="79">
        <f t="shared" si="3"/>
        <v>30000</v>
      </c>
      <c r="H37" s="63">
        <v>30000</v>
      </c>
      <c r="I37" s="64">
        <v>0</v>
      </c>
      <c r="J37" s="1" t="s">
        <v>114</v>
      </c>
      <c r="K37" s="1" t="s">
        <v>88</v>
      </c>
      <c r="L37" s="1" t="s">
        <v>115</v>
      </c>
      <c r="M37" s="1" t="s">
        <v>16</v>
      </c>
      <c r="N37" s="24" t="s">
        <v>683</v>
      </c>
      <c r="O37" s="78" t="s">
        <v>117</v>
      </c>
    </row>
    <row r="38" spans="2:15" x14ac:dyDescent="0.25">
      <c r="C38" s="44"/>
      <c r="D38" s="61">
        <f t="shared" si="1"/>
        <v>0</v>
      </c>
      <c r="E38" s="62">
        <f t="shared" si="2"/>
        <v>0</v>
      </c>
      <c r="F38" s="62">
        <v>0</v>
      </c>
      <c r="G38" s="63">
        <f t="shared" si="3"/>
        <v>30000</v>
      </c>
      <c r="H38" s="63">
        <v>30000</v>
      </c>
      <c r="I38" s="64">
        <v>0</v>
      </c>
      <c r="J38" s="1" t="s">
        <v>69</v>
      </c>
      <c r="K38" s="1" t="s">
        <v>224</v>
      </c>
      <c r="L38" s="1" t="s">
        <v>224</v>
      </c>
      <c r="M38" s="1" t="s">
        <v>16</v>
      </c>
      <c r="N38" s="2" t="s">
        <v>684</v>
      </c>
      <c r="O38" s="78" t="s">
        <v>119</v>
      </c>
    </row>
    <row r="39" spans="2:15" x14ac:dyDescent="0.25">
      <c r="C39" s="44"/>
      <c r="D39" s="61">
        <f t="shared" si="1"/>
        <v>0</v>
      </c>
      <c r="E39" s="62">
        <f t="shared" si="2"/>
        <v>0</v>
      </c>
      <c r="F39" s="62">
        <v>0</v>
      </c>
      <c r="G39" s="63">
        <f t="shared" si="3"/>
        <v>30000</v>
      </c>
      <c r="H39" s="63">
        <v>30000</v>
      </c>
      <c r="I39" s="64">
        <v>0</v>
      </c>
      <c r="J39" s="1" t="s">
        <v>63</v>
      </c>
      <c r="K39" s="1" t="s">
        <v>123</v>
      </c>
      <c r="L39" s="1" t="s">
        <v>115</v>
      </c>
      <c r="M39" s="1" t="s">
        <v>16</v>
      </c>
      <c r="N39" s="2" t="s">
        <v>685</v>
      </c>
      <c r="O39" s="80" t="s">
        <v>125</v>
      </c>
    </row>
    <row r="40" spans="2:15" x14ac:dyDescent="0.25">
      <c r="C40" s="44"/>
      <c r="D40" s="61">
        <f t="shared" si="1"/>
        <v>0</v>
      </c>
      <c r="E40" s="62">
        <f t="shared" si="2"/>
        <v>0</v>
      </c>
      <c r="F40" s="62">
        <v>0</v>
      </c>
      <c r="G40" s="79">
        <f t="shared" si="3"/>
        <v>15000</v>
      </c>
      <c r="H40" s="63">
        <v>15000</v>
      </c>
      <c r="I40" s="64"/>
      <c r="J40" s="1" t="s">
        <v>95</v>
      </c>
      <c r="K40" s="1" t="s">
        <v>96</v>
      </c>
      <c r="L40" s="1" t="s">
        <v>75</v>
      </c>
      <c r="M40" s="1" t="s">
        <v>16</v>
      </c>
      <c r="N40" s="2" t="s">
        <v>679</v>
      </c>
      <c r="O40" s="78" t="s">
        <v>98</v>
      </c>
    </row>
    <row r="41" spans="2:15" x14ac:dyDescent="0.25">
      <c r="C41" s="44"/>
      <c r="D41" s="61">
        <f t="shared" si="1"/>
        <v>0</v>
      </c>
      <c r="E41" s="62">
        <f t="shared" si="2"/>
        <v>0</v>
      </c>
      <c r="F41" s="62" t="s">
        <v>642</v>
      </c>
      <c r="G41" s="63">
        <f t="shared" si="3"/>
        <v>9000</v>
      </c>
      <c r="H41" s="63">
        <v>3000</v>
      </c>
      <c r="I41" s="64" t="s">
        <v>642</v>
      </c>
      <c r="J41" s="1" t="s">
        <v>141</v>
      </c>
      <c r="K41" s="1" t="s">
        <v>115</v>
      </c>
      <c r="L41" s="1" t="s">
        <v>115</v>
      </c>
      <c r="M41" s="1" t="s">
        <v>70</v>
      </c>
      <c r="N41" s="2" t="s">
        <v>588</v>
      </c>
      <c r="O41" s="66" t="s">
        <v>589</v>
      </c>
    </row>
    <row r="42" spans="2:15" x14ac:dyDescent="0.25">
      <c r="C42" s="7"/>
      <c r="D42" s="61">
        <f t="shared" si="1"/>
        <v>0</v>
      </c>
      <c r="E42" s="62">
        <f t="shared" si="2"/>
        <v>0</v>
      </c>
      <c r="F42" s="62" t="s">
        <v>642</v>
      </c>
      <c r="G42" s="63">
        <f t="shared" si="3"/>
        <v>0</v>
      </c>
      <c r="H42" s="63" t="s">
        <v>642</v>
      </c>
      <c r="I42" s="64" t="s">
        <v>642</v>
      </c>
      <c r="J42" s="1" t="s">
        <v>135</v>
      </c>
      <c r="K42" s="1" t="s">
        <v>136</v>
      </c>
      <c r="L42" s="1" t="s">
        <v>105</v>
      </c>
      <c r="M42" s="1" t="s">
        <v>63</v>
      </c>
      <c r="N42" s="2" t="s">
        <v>686</v>
      </c>
      <c r="O42" s="80" t="s">
        <v>137</v>
      </c>
    </row>
    <row r="43" spans="2:15" x14ac:dyDescent="0.25">
      <c r="C43" s="44"/>
      <c r="D43" s="61">
        <f t="shared" si="1"/>
        <v>0</v>
      </c>
      <c r="E43" s="62">
        <f t="shared" si="2"/>
        <v>0</v>
      </c>
      <c r="F43" s="62">
        <v>0</v>
      </c>
      <c r="G43" s="63">
        <f t="shared" si="3"/>
        <v>0</v>
      </c>
      <c r="H43" s="63">
        <v>0</v>
      </c>
      <c r="I43" s="64" t="s">
        <v>564</v>
      </c>
      <c r="J43" s="1" t="s">
        <v>138</v>
      </c>
      <c r="K43" s="1" t="s">
        <v>39</v>
      </c>
      <c r="L43" s="1" t="s">
        <v>39</v>
      </c>
      <c r="M43" s="1">
        <v>0</v>
      </c>
      <c r="N43" s="2" t="s">
        <v>361</v>
      </c>
      <c r="O43" s="80" t="s">
        <v>140</v>
      </c>
    </row>
    <row r="44" spans="2:15" x14ac:dyDescent="0.25">
      <c r="C44" s="44" t="s">
        <v>687</v>
      </c>
      <c r="D44" s="61">
        <f t="shared" si="1"/>
        <v>0</v>
      </c>
      <c r="E44" s="62">
        <f t="shared" si="2"/>
        <v>0</v>
      </c>
      <c r="F44" s="62" t="s">
        <v>642</v>
      </c>
      <c r="G44" s="63">
        <f t="shared" si="3"/>
        <v>0</v>
      </c>
      <c r="H44" s="63">
        <v>0</v>
      </c>
      <c r="I44" s="64" t="s">
        <v>642</v>
      </c>
      <c r="J44" s="1" t="s">
        <v>217</v>
      </c>
      <c r="K44" s="1" t="s">
        <v>14</v>
      </c>
      <c r="L44" s="1" t="s">
        <v>158</v>
      </c>
      <c r="M44" s="1" t="s">
        <v>218</v>
      </c>
      <c r="N44" s="2" t="s">
        <v>688</v>
      </c>
      <c r="O44" s="66" t="s">
        <v>219</v>
      </c>
    </row>
    <row r="45" spans="2:15" x14ac:dyDescent="0.25">
      <c r="B45" s="33"/>
      <c r="C45" s="44" t="s">
        <v>689</v>
      </c>
      <c r="D45" s="61">
        <f t="shared" si="1"/>
        <v>0</v>
      </c>
      <c r="E45" s="62">
        <f t="shared" si="2"/>
        <v>0</v>
      </c>
      <c r="F45" s="62">
        <v>0</v>
      </c>
      <c r="G45" s="63">
        <f t="shared" si="3"/>
        <v>0</v>
      </c>
      <c r="H45" s="63">
        <v>0</v>
      </c>
      <c r="I45" s="64">
        <v>0</v>
      </c>
      <c r="J45" s="1" t="s">
        <v>57</v>
      </c>
      <c r="K45" s="1" t="s">
        <v>58</v>
      </c>
      <c r="L45" s="1" t="s">
        <v>59</v>
      </c>
      <c r="M45" s="1">
        <v>2</v>
      </c>
      <c r="N45" s="2" t="s">
        <v>590</v>
      </c>
      <c r="O45" s="66" t="s">
        <v>228</v>
      </c>
    </row>
    <row r="46" spans="2:15" x14ac:dyDescent="0.25">
      <c r="B46" s="33"/>
      <c r="C46" s="44" t="s">
        <v>690</v>
      </c>
      <c r="D46" s="61">
        <f t="shared" si="1"/>
        <v>0</v>
      </c>
      <c r="E46" s="62">
        <f t="shared" si="2"/>
        <v>1500</v>
      </c>
      <c r="F46" s="62">
        <v>1500</v>
      </c>
      <c r="G46" s="63">
        <f t="shared" si="3"/>
        <v>0</v>
      </c>
      <c r="H46" s="63" t="s">
        <v>642</v>
      </c>
      <c r="I46" s="64" t="s">
        <v>642</v>
      </c>
      <c r="J46" s="1" t="s">
        <v>57</v>
      </c>
      <c r="K46" s="1" t="s">
        <v>58</v>
      </c>
      <c r="L46" s="1" t="s">
        <v>59</v>
      </c>
      <c r="M46" s="1">
        <v>1</v>
      </c>
      <c r="N46" s="2" t="s">
        <v>590</v>
      </c>
      <c r="O46" s="66" t="s">
        <v>591</v>
      </c>
    </row>
    <row r="47" spans="2:15" x14ac:dyDescent="0.25">
      <c r="B47" s="33"/>
      <c r="C47" s="82" t="s">
        <v>691</v>
      </c>
      <c r="D47" s="61">
        <f t="shared" si="1"/>
        <v>0</v>
      </c>
      <c r="E47" s="62">
        <f t="shared" si="2"/>
        <v>0</v>
      </c>
      <c r="F47" s="62">
        <v>0</v>
      </c>
      <c r="G47" s="63">
        <f t="shared" si="3"/>
        <v>0</v>
      </c>
      <c r="H47" s="63">
        <v>0</v>
      </c>
      <c r="I47" s="64">
        <v>35000</v>
      </c>
      <c r="J47" s="1" t="s">
        <v>95</v>
      </c>
      <c r="K47" s="1" t="s">
        <v>182</v>
      </c>
      <c r="L47" s="1" t="s">
        <v>75</v>
      </c>
      <c r="M47" s="1">
        <v>0</v>
      </c>
      <c r="N47" s="2" t="s">
        <v>257</v>
      </c>
      <c r="O47" s="66" t="s">
        <v>258</v>
      </c>
    </row>
    <row r="48" spans="2:15" x14ac:dyDescent="0.25">
      <c r="C48" s="44"/>
      <c r="D48" s="61">
        <f t="shared" si="1"/>
        <v>0</v>
      </c>
      <c r="E48" s="62">
        <f t="shared" si="2"/>
        <v>5000</v>
      </c>
      <c r="F48" s="62">
        <v>5000</v>
      </c>
      <c r="G48" s="63">
        <f t="shared" si="3"/>
        <v>0</v>
      </c>
      <c r="H48" s="63" t="s">
        <v>642</v>
      </c>
      <c r="I48" s="64" t="s">
        <v>642</v>
      </c>
      <c r="J48" s="1" t="s">
        <v>63</v>
      </c>
      <c r="K48" s="1" t="s">
        <v>592</v>
      </c>
      <c r="L48" s="1" t="s">
        <v>259</v>
      </c>
      <c r="M48" s="1" t="s">
        <v>16</v>
      </c>
      <c r="N48" s="2" t="s">
        <v>593</v>
      </c>
      <c r="O48" s="66" t="s">
        <v>594</v>
      </c>
    </row>
    <row r="49" spans="1:15" x14ac:dyDescent="0.25">
      <c r="C49" s="44"/>
      <c r="D49" s="61">
        <f t="shared" si="1"/>
        <v>0</v>
      </c>
      <c r="E49" s="62">
        <f t="shared" si="2"/>
        <v>0</v>
      </c>
      <c r="F49" s="62" t="s">
        <v>642</v>
      </c>
      <c r="G49" s="63">
        <f t="shared" si="3"/>
        <v>0</v>
      </c>
      <c r="H49" s="63">
        <v>0</v>
      </c>
      <c r="I49" s="64" t="s">
        <v>642</v>
      </c>
      <c r="J49" s="1" t="s">
        <v>63</v>
      </c>
      <c r="K49" s="1" t="s">
        <v>88</v>
      </c>
      <c r="L49" s="1" t="s">
        <v>89</v>
      </c>
      <c r="M49" s="1" t="s">
        <v>60</v>
      </c>
      <c r="N49" s="24" t="s">
        <v>692</v>
      </c>
      <c r="O49" s="66" t="s">
        <v>596</v>
      </c>
    </row>
    <row r="50" spans="1:15" x14ac:dyDescent="0.25">
      <c r="C50" s="44" t="s">
        <v>693</v>
      </c>
      <c r="D50" s="61">
        <f t="shared" si="1"/>
        <v>0</v>
      </c>
      <c r="E50" s="62">
        <f t="shared" si="2"/>
        <v>0</v>
      </c>
      <c r="F50" s="62"/>
      <c r="G50" s="63">
        <f t="shared" si="3"/>
        <v>0</v>
      </c>
      <c r="H50" s="63"/>
      <c r="I50" s="64">
        <v>40000</v>
      </c>
      <c r="J50" s="1" t="s">
        <v>63</v>
      </c>
      <c r="K50" s="1" t="s">
        <v>88</v>
      </c>
      <c r="L50" s="1" t="s">
        <v>89</v>
      </c>
      <c r="M50" s="1">
        <v>0</v>
      </c>
      <c r="N50" s="24" t="s">
        <v>694</v>
      </c>
      <c r="O50" s="80" t="s">
        <v>91</v>
      </c>
    </row>
    <row r="51" spans="1:15" x14ac:dyDescent="0.25">
      <c r="C51" s="44"/>
      <c r="D51" s="61">
        <f t="shared" si="1"/>
        <v>0</v>
      </c>
      <c r="E51" s="62">
        <f t="shared" si="2"/>
        <v>0</v>
      </c>
      <c r="F51" s="62" t="s">
        <v>642</v>
      </c>
      <c r="G51" s="63">
        <f t="shared" si="3"/>
        <v>0</v>
      </c>
      <c r="H51" s="63" t="s">
        <v>642</v>
      </c>
      <c r="I51" s="64" t="s">
        <v>642</v>
      </c>
      <c r="J51" s="1" t="s">
        <v>63</v>
      </c>
      <c r="K51" s="1" t="s">
        <v>88</v>
      </c>
      <c r="L51" s="1" t="s">
        <v>89</v>
      </c>
      <c r="M51" s="1" t="s">
        <v>92</v>
      </c>
      <c r="N51" s="2" t="s">
        <v>695</v>
      </c>
      <c r="O51" s="80" t="s">
        <v>94</v>
      </c>
    </row>
    <row r="52" spans="1:15" x14ac:dyDescent="0.25">
      <c r="C52" s="44" t="s">
        <v>687</v>
      </c>
      <c r="D52" s="61">
        <f t="shared" si="1"/>
        <v>0</v>
      </c>
      <c r="E52" s="62">
        <f t="shared" si="2"/>
        <v>0</v>
      </c>
      <c r="F52" s="62" t="s">
        <v>642</v>
      </c>
      <c r="G52" s="63">
        <f t="shared" si="3"/>
        <v>0</v>
      </c>
      <c r="H52" s="63" t="s">
        <v>642</v>
      </c>
      <c r="I52" s="64" t="s">
        <v>642</v>
      </c>
      <c r="J52" s="1" t="s">
        <v>269</v>
      </c>
      <c r="K52" s="1" t="s">
        <v>270</v>
      </c>
      <c r="L52" s="1" t="s">
        <v>212</v>
      </c>
      <c r="M52" s="1" t="s">
        <v>63</v>
      </c>
      <c r="N52" s="2" t="s">
        <v>696</v>
      </c>
      <c r="O52" s="66" t="s">
        <v>272</v>
      </c>
    </row>
    <row r="53" spans="1:15" x14ac:dyDescent="0.25">
      <c r="C53" s="44"/>
      <c r="D53" s="61">
        <f t="shared" si="1"/>
        <v>0</v>
      </c>
      <c r="E53" s="62">
        <f t="shared" si="2"/>
        <v>0</v>
      </c>
      <c r="F53" s="62" t="s">
        <v>642</v>
      </c>
      <c r="G53" s="63">
        <f t="shared" si="3"/>
        <v>0</v>
      </c>
      <c r="H53" s="63" t="s">
        <v>642</v>
      </c>
      <c r="I53" s="64" t="s">
        <v>642</v>
      </c>
      <c r="J53" s="1" t="s">
        <v>276</v>
      </c>
      <c r="K53" s="1" t="s">
        <v>277</v>
      </c>
      <c r="L53" s="1" t="s">
        <v>105</v>
      </c>
      <c r="M53" s="1" t="s">
        <v>20</v>
      </c>
      <c r="N53" s="2" t="s">
        <v>600</v>
      </c>
      <c r="O53" s="66" t="s">
        <v>601</v>
      </c>
    </row>
    <row r="54" spans="1:15" x14ac:dyDescent="0.25">
      <c r="C54" s="44"/>
      <c r="D54" s="61">
        <f t="shared" si="1"/>
        <v>0</v>
      </c>
      <c r="E54" s="62">
        <f t="shared" si="2"/>
        <v>0</v>
      </c>
      <c r="F54" s="62" t="s">
        <v>642</v>
      </c>
      <c r="G54" s="63">
        <f t="shared" si="3"/>
        <v>0</v>
      </c>
      <c r="H54" s="63" t="s">
        <v>642</v>
      </c>
      <c r="I54" s="64" t="s">
        <v>642</v>
      </c>
      <c r="J54" s="1" t="s">
        <v>297</v>
      </c>
      <c r="K54" s="1" t="s">
        <v>50</v>
      </c>
      <c r="L54" s="1" t="s">
        <v>15</v>
      </c>
      <c r="M54" s="1" t="s">
        <v>16</v>
      </c>
      <c r="N54" s="2" t="s">
        <v>604</v>
      </c>
      <c r="O54" s="66" t="s">
        <v>605</v>
      </c>
    </row>
    <row r="55" spans="1:15" x14ac:dyDescent="0.25">
      <c r="C55" s="82" t="s">
        <v>697</v>
      </c>
      <c r="D55" s="61">
        <f t="shared" si="1"/>
        <v>0</v>
      </c>
      <c r="E55" s="62">
        <f t="shared" si="2"/>
        <v>0</v>
      </c>
      <c r="F55" s="62">
        <v>0</v>
      </c>
      <c r="G55" s="63">
        <f t="shared" si="3"/>
        <v>0</v>
      </c>
      <c r="H55" s="63">
        <v>0</v>
      </c>
      <c r="I55" s="64">
        <v>0</v>
      </c>
      <c r="J55" s="1" t="s">
        <v>63</v>
      </c>
      <c r="K55" s="1" t="s">
        <v>69</v>
      </c>
      <c r="L55" s="1" t="s">
        <v>141</v>
      </c>
      <c r="M55" s="1" t="s">
        <v>16</v>
      </c>
      <c r="N55" s="2" t="s">
        <v>698</v>
      </c>
      <c r="O55" s="66" t="s">
        <v>301</v>
      </c>
    </row>
    <row r="56" spans="1:15" x14ac:dyDescent="0.25">
      <c r="C56" s="82" t="s">
        <v>699</v>
      </c>
      <c r="D56" s="61">
        <f t="shared" si="1"/>
        <v>0</v>
      </c>
      <c r="E56" s="62">
        <f t="shared" si="2"/>
        <v>0</v>
      </c>
      <c r="F56" s="62" t="s">
        <v>642</v>
      </c>
      <c r="G56" s="63">
        <f t="shared" si="3"/>
        <v>0</v>
      </c>
      <c r="H56" s="63" t="s">
        <v>642</v>
      </c>
      <c r="I56" s="64" t="s">
        <v>642</v>
      </c>
      <c r="J56" s="1" t="s">
        <v>606</v>
      </c>
      <c r="K56" s="1" t="s">
        <v>289</v>
      </c>
      <c r="L56" s="1" t="s">
        <v>273</v>
      </c>
      <c r="M56" s="1" t="s">
        <v>95</v>
      </c>
      <c r="N56" s="2" t="s">
        <v>607</v>
      </c>
      <c r="O56" s="66" t="s">
        <v>608</v>
      </c>
    </row>
    <row r="57" spans="1:15" x14ac:dyDescent="0.25">
      <c r="B57" s="33"/>
      <c r="C57" s="44" t="s">
        <v>700</v>
      </c>
      <c r="D57" s="61">
        <f t="shared" si="1"/>
        <v>0</v>
      </c>
      <c r="E57" s="62">
        <f t="shared" si="2"/>
        <v>0</v>
      </c>
      <c r="F57" s="62">
        <v>0</v>
      </c>
      <c r="G57" s="63">
        <f t="shared" si="3"/>
        <v>0</v>
      </c>
      <c r="H57" s="63">
        <v>0</v>
      </c>
      <c r="I57" s="64">
        <v>150000</v>
      </c>
      <c r="J57" s="1" t="s">
        <v>13</v>
      </c>
      <c r="K57" s="1" t="s">
        <v>14</v>
      </c>
      <c r="L57" s="1" t="s">
        <v>15</v>
      </c>
      <c r="M57" s="1">
        <v>0</v>
      </c>
      <c r="N57" s="2" t="s">
        <v>701</v>
      </c>
      <c r="O57" s="78" t="s">
        <v>18</v>
      </c>
    </row>
    <row r="58" spans="1:15" x14ac:dyDescent="0.25">
      <c r="C58" s="44"/>
      <c r="D58" s="61">
        <f t="shared" si="1"/>
        <v>0</v>
      </c>
      <c r="E58" s="62">
        <f t="shared" si="2"/>
        <v>0</v>
      </c>
      <c r="F58" s="62" t="s">
        <v>642</v>
      </c>
      <c r="G58" s="63">
        <f t="shared" si="3"/>
        <v>0</v>
      </c>
      <c r="H58" s="63" t="s">
        <v>642</v>
      </c>
      <c r="I58" s="64" t="s">
        <v>642</v>
      </c>
      <c r="J58" s="1" t="s">
        <v>43</v>
      </c>
      <c r="K58" s="1" t="s">
        <v>44</v>
      </c>
      <c r="L58" s="1" t="s">
        <v>45</v>
      </c>
      <c r="M58" s="1" t="s">
        <v>16</v>
      </c>
      <c r="N58" s="2" t="s">
        <v>702</v>
      </c>
      <c r="O58" s="66" t="s">
        <v>610</v>
      </c>
    </row>
    <row r="59" spans="1:15" x14ac:dyDescent="0.25">
      <c r="C59" s="82" t="s">
        <v>703</v>
      </c>
      <c r="D59" s="61">
        <f t="shared" si="1"/>
        <v>0</v>
      </c>
      <c r="E59" s="62">
        <f t="shared" si="2"/>
        <v>0</v>
      </c>
      <c r="F59" s="62" t="s">
        <v>642</v>
      </c>
      <c r="G59" s="63">
        <f t="shared" si="3"/>
        <v>0</v>
      </c>
      <c r="H59" s="63" t="s">
        <v>642</v>
      </c>
      <c r="I59" s="64" t="s">
        <v>642</v>
      </c>
      <c r="J59" s="1" t="s">
        <v>344</v>
      </c>
      <c r="K59" s="1" t="s">
        <v>136</v>
      </c>
      <c r="L59" s="1" t="s">
        <v>105</v>
      </c>
      <c r="M59" s="1" t="s">
        <v>333</v>
      </c>
      <c r="N59" s="2" t="s">
        <v>345</v>
      </c>
      <c r="O59" s="66" t="s">
        <v>346</v>
      </c>
    </row>
    <row r="60" spans="1:15" x14ac:dyDescent="0.25">
      <c r="C60" s="82" t="s">
        <v>703</v>
      </c>
      <c r="D60" s="61">
        <f t="shared" si="1"/>
        <v>0</v>
      </c>
      <c r="E60" s="62">
        <f t="shared" si="2"/>
        <v>0</v>
      </c>
      <c r="F60" s="62" t="s">
        <v>642</v>
      </c>
      <c r="G60" s="63">
        <f t="shared" si="3"/>
        <v>0</v>
      </c>
      <c r="H60" s="63" t="s">
        <v>642</v>
      </c>
      <c r="I60" s="64" t="s">
        <v>642</v>
      </c>
      <c r="J60" s="1" t="s">
        <v>217</v>
      </c>
      <c r="K60" s="1" t="s">
        <v>14</v>
      </c>
      <c r="L60" s="1" t="s">
        <v>158</v>
      </c>
      <c r="M60" s="1" t="s">
        <v>10</v>
      </c>
      <c r="N60" s="2" t="s">
        <v>704</v>
      </c>
      <c r="O60" s="66" t="s">
        <v>347</v>
      </c>
    </row>
    <row r="61" spans="1:15" x14ac:dyDescent="0.25">
      <c r="A61" s="33"/>
      <c r="B61" s="33"/>
      <c r="C61" s="44" t="s">
        <v>705</v>
      </c>
      <c r="D61" s="61">
        <f t="shared" si="1"/>
        <v>0</v>
      </c>
      <c r="E61" s="62">
        <f t="shared" si="2"/>
        <v>0</v>
      </c>
      <c r="F61" s="62">
        <v>0</v>
      </c>
      <c r="G61" s="63">
        <f t="shared" si="3"/>
        <v>0</v>
      </c>
      <c r="H61" s="63">
        <v>0</v>
      </c>
      <c r="I61" s="64" t="s">
        <v>568</v>
      </c>
      <c r="J61" s="1" t="s">
        <v>95</v>
      </c>
      <c r="K61" s="1" t="s">
        <v>277</v>
      </c>
      <c r="L61" s="1" t="s">
        <v>95</v>
      </c>
      <c r="M61" s="1">
        <v>0</v>
      </c>
      <c r="N61" s="2" t="s">
        <v>350</v>
      </c>
      <c r="O61" s="66" t="s">
        <v>351</v>
      </c>
    </row>
    <row r="62" spans="1:15" x14ac:dyDescent="0.25">
      <c r="C62" s="45" t="s">
        <v>706</v>
      </c>
      <c r="D62" s="61">
        <f t="shared" si="1"/>
        <v>0</v>
      </c>
      <c r="E62" s="62">
        <f t="shared" si="2"/>
        <v>0</v>
      </c>
      <c r="F62" s="62">
        <v>0</v>
      </c>
      <c r="G62" s="63">
        <f t="shared" si="3"/>
        <v>0</v>
      </c>
      <c r="H62" s="63">
        <v>0</v>
      </c>
      <c r="I62" s="64" t="s">
        <v>707</v>
      </c>
      <c r="J62" s="1" t="s">
        <v>175</v>
      </c>
      <c r="K62" s="1" t="s">
        <v>175</v>
      </c>
      <c r="L62" s="1" t="s">
        <v>176</v>
      </c>
      <c r="M62" s="1">
        <v>0</v>
      </c>
      <c r="N62" s="2" t="s">
        <v>708</v>
      </c>
      <c r="O62" s="78" t="s">
        <v>614</v>
      </c>
    </row>
    <row r="63" spans="1:15" x14ac:dyDescent="0.25">
      <c r="B63" s="33"/>
      <c r="C63" s="45" t="s">
        <v>709</v>
      </c>
      <c r="D63" s="61">
        <f t="shared" si="1"/>
        <v>0</v>
      </c>
      <c r="E63" s="62">
        <f t="shared" si="2"/>
        <v>40000</v>
      </c>
      <c r="F63" s="62">
        <v>40000</v>
      </c>
      <c r="G63" s="63">
        <f t="shared" si="3"/>
        <v>0</v>
      </c>
      <c r="H63" s="63" t="s">
        <v>642</v>
      </c>
      <c r="I63" s="64" t="s">
        <v>642</v>
      </c>
      <c r="J63" s="1" t="s">
        <v>611</v>
      </c>
      <c r="K63" s="1" t="s">
        <v>13</v>
      </c>
      <c r="L63" s="1" t="s">
        <v>612</v>
      </c>
      <c r="M63" s="1" t="s">
        <v>16</v>
      </c>
      <c r="N63" s="2" t="s">
        <v>613</v>
      </c>
      <c r="O63" s="66" t="s">
        <v>178</v>
      </c>
    </row>
    <row r="64" spans="1:15" x14ac:dyDescent="0.25">
      <c r="B64" s="33"/>
      <c r="C64" s="44" t="s">
        <v>710</v>
      </c>
      <c r="D64" s="61">
        <f t="shared" si="1"/>
        <v>0</v>
      </c>
      <c r="E64" s="62">
        <f t="shared" si="2"/>
        <v>0</v>
      </c>
      <c r="F64" s="62">
        <v>0</v>
      </c>
      <c r="G64" s="63">
        <f t="shared" si="3"/>
        <v>0</v>
      </c>
      <c r="H64" s="63">
        <v>0</v>
      </c>
      <c r="I64" s="64">
        <v>180000</v>
      </c>
      <c r="J64" s="1" t="s">
        <v>19</v>
      </c>
      <c r="K64" s="1" t="s">
        <v>20</v>
      </c>
      <c r="L64" s="1" t="s">
        <v>21</v>
      </c>
      <c r="M64" s="1">
        <v>0</v>
      </c>
      <c r="N64" s="2" t="s">
        <v>711</v>
      </c>
      <c r="O64" s="78" t="s">
        <v>23</v>
      </c>
    </row>
    <row r="65" spans="2:15" x14ac:dyDescent="0.25">
      <c r="C65" s="44"/>
      <c r="D65" s="61">
        <f t="shared" si="1"/>
        <v>0</v>
      </c>
      <c r="E65" s="62">
        <f t="shared" si="2"/>
        <v>0</v>
      </c>
      <c r="F65" s="62" t="s">
        <v>642</v>
      </c>
      <c r="G65" s="63">
        <f t="shared" si="3"/>
        <v>0</v>
      </c>
      <c r="H65" s="63" t="s">
        <v>642</v>
      </c>
      <c r="I65" s="64" t="s">
        <v>642</v>
      </c>
      <c r="J65" s="1" t="s">
        <v>360</v>
      </c>
      <c r="K65" s="1" t="s">
        <v>182</v>
      </c>
      <c r="L65" s="1" t="s">
        <v>409</v>
      </c>
      <c r="M65" s="1" t="s">
        <v>16</v>
      </c>
      <c r="N65" s="2" t="s">
        <v>615</v>
      </c>
      <c r="O65" s="66" t="s">
        <v>616</v>
      </c>
    </row>
    <row r="66" spans="2:15" x14ac:dyDescent="0.25">
      <c r="C66" s="82" t="s">
        <v>712</v>
      </c>
      <c r="D66" s="61">
        <f t="shared" si="1"/>
        <v>0</v>
      </c>
      <c r="E66" s="62">
        <f t="shared" si="2"/>
        <v>0</v>
      </c>
      <c r="F66" s="62" t="s">
        <v>642</v>
      </c>
      <c r="G66" s="63">
        <f t="shared" si="3"/>
        <v>0</v>
      </c>
      <c r="H66" s="63" t="s">
        <v>642</v>
      </c>
      <c r="I66" s="64" t="s">
        <v>642</v>
      </c>
      <c r="J66" s="1" t="s">
        <v>76</v>
      </c>
      <c r="K66" s="1" t="s">
        <v>106</v>
      </c>
      <c r="L66" s="1" t="s">
        <v>106</v>
      </c>
      <c r="M66" s="1" t="s">
        <v>16</v>
      </c>
      <c r="N66" s="2" t="s">
        <v>422</v>
      </c>
      <c r="O66" s="66" t="s">
        <v>423</v>
      </c>
    </row>
    <row r="67" spans="2:15" x14ac:dyDescent="0.25">
      <c r="B67" s="33"/>
      <c r="C67" s="44" t="s">
        <v>710</v>
      </c>
      <c r="D67" s="61">
        <f t="shared" si="1"/>
        <v>0</v>
      </c>
      <c r="E67" s="62">
        <f t="shared" si="2"/>
        <v>0</v>
      </c>
      <c r="F67" s="62">
        <v>0</v>
      </c>
      <c r="G67" s="63">
        <f t="shared" si="3"/>
        <v>0</v>
      </c>
      <c r="H67" s="63">
        <v>0</v>
      </c>
      <c r="I67" s="64" t="s">
        <v>713</v>
      </c>
      <c r="J67" s="1" t="s">
        <v>34</v>
      </c>
      <c r="K67" s="1" t="s">
        <v>8</v>
      </c>
      <c r="L67" s="1" t="s">
        <v>35</v>
      </c>
      <c r="M67" s="1">
        <v>0</v>
      </c>
      <c r="N67" s="2" t="s">
        <v>714</v>
      </c>
      <c r="O67" s="78" t="s">
        <v>37</v>
      </c>
    </row>
    <row r="68" spans="2:15" x14ac:dyDescent="0.25">
      <c r="C68" s="44"/>
      <c r="D68" s="61">
        <f t="shared" si="1"/>
        <v>0</v>
      </c>
      <c r="E68" s="62">
        <f t="shared" si="2"/>
        <v>0</v>
      </c>
      <c r="F68" s="62" t="s">
        <v>642</v>
      </c>
      <c r="G68" s="63">
        <f t="shared" si="3"/>
        <v>0</v>
      </c>
      <c r="H68" s="63" t="s">
        <v>642</v>
      </c>
      <c r="I68" s="64" t="s">
        <v>642</v>
      </c>
      <c r="J68" s="1" t="s">
        <v>59</v>
      </c>
      <c r="K68" s="1" t="s">
        <v>193</v>
      </c>
      <c r="L68" s="1" t="s">
        <v>14</v>
      </c>
      <c r="M68" s="1" t="s">
        <v>16</v>
      </c>
      <c r="N68" s="2" t="s">
        <v>715</v>
      </c>
      <c r="O68" s="66" t="s">
        <v>195</v>
      </c>
    </row>
    <row r="69" spans="2:15" x14ac:dyDescent="0.25">
      <c r="C69" s="44"/>
      <c r="D69" s="61">
        <f t="shared" si="1"/>
        <v>0</v>
      </c>
      <c r="E69" s="62">
        <f t="shared" si="2"/>
        <v>0</v>
      </c>
      <c r="F69" s="62" t="s">
        <v>642</v>
      </c>
      <c r="G69" s="63">
        <f t="shared" si="3"/>
        <v>0</v>
      </c>
      <c r="H69" s="63" t="s">
        <v>642</v>
      </c>
      <c r="I69" s="64" t="s">
        <v>642</v>
      </c>
      <c r="J69" s="1" t="s">
        <v>469</v>
      </c>
      <c r="K69" s="1" t="s">
        <v>50</v>
      </c>
      <c r="L69" s="1" t="s">
        <v>8</v>
      </c>
      <c r="M69" s="1" t="s">
        <v>135</v>
      </c>
      <c r="N69" s="2" t="s">
        <v>470</v>
      </c>
      <c r="O69" s="66" t="s">
        <v>471</v>
      </c>
    </row>
    <row r="70" spans="2:15" x14ac:dyDescent="0.25">
      <c r="C70" s="82" t="s">
        <v>716</v>
      </c>
      <c r="D70" s="61">
        <f t="shared" si="1"/>
        <v>0</v>
      </c>
      <c r="E70" s="62">
        <f t="shared" si="2"/>
        <v>0</v>
      </c>
      <c r="F70" s="62" t="s">
        <v>642</v>
      </c>
      <c r="G70" s="63">
        <f t="shared" si="3"/>
        <v>0</v>
      </c>
      <c r="H70" s="63" t="s">
        <v>642</v>
      </c>
      <c r="I70" s="64" t="s">
        <v>642</v>
      </c>
      <c r="J70" s="1" t="s">
        <v>135</v>
      </c>
      <c r="K70" s="1" t="s">
        <v>218</v>
      </c>
      <c r="L70" s="1" t="s">
        <v>248</v>
      </c>
      <c r="M70" s="1" t="s">
        <v>142</v>
      </c>
      <c r="N70" s="24" t="s">
        <v>717</v>
      </c>
      <c r="O70" s="66" t="s">
        <v>493</v>
      </c>
    </row>
    <row r="71" spans="2:15" x14ac:dyDescent="0.25">
      <c r="C71" s="82" t="s">
        <v>687</v>
      </c>
      <c r="D71" s="61">
        <f t="shared" si="1"/>
        <v>0</v>
      </c>
      <c r="E71" s="62">
        <f t="shared" si="2"/>
        <v>0</v>
      </c>
      <c r="F71" s="62" t="s">
        <v>642</v>
      </c>
      <c r="G71" s="63">
        <f t="shared" si="3"/>
        <v>0</v>
      </c>
      <c r="H71" s="63" t="s">
        <v>642</v>
      </c>
      <c r="I71" s="64" t="s">
        <v>642</v>
      </c>
      <c r="J71" s="1" t="s">
        <v>311</v>
      </c>
      <c r="K71" s="1" t="s">
        <v>513</v>
      </c>
      <c r="L71" s="1" t="s">
        <v>314</v>
      </c>
      <c r="M71" s="1" t="s">
        <v>16</v>
      </c>
      <c r="N71" s="2" t="s">
        <v>718</v>
      </c>
      <c r="O71" s="66" t="s">
        <v>514</v>
      </c>
    </row>
    <row r="72" spans="2:15" x14ac:dyDescent="0.25">
      <c r="C72" s="82" t="s">
        <v>687</v>
      </c>
      <c r="D72" s="61">
        <f t="shared" ref="D72:D135" si="4">I72*M72</f>
        <v>0</v>
      </c>
      <c r="E72" s="62">
        <f t="shared" ref="E72:E135" si="5">F72*M72</f>
        <v>0</v>
      </c>
      <c r="F72" s="62" t="s">
        <v>642</v>
      </c>
      <c r="G72" s="63">
        <f t="shared" ref="G72:G135" si="6">H72*M72</f>
        <v>0</v>
      </c>
      <c r="H72" s="63" t="s">
        <v>642</v>
      </c>
      <c r="I72" s="64" t="s">
        <v>642</v>
      </c>
      <c r="J72" s="1" t="s">
        <v>311</v>
      </c>
      <c r="K72" s="1" t="s">
        <v>513</v>
      </c>
      <c r="L72" s="1" t="s">
        <v>314</v>
      </c>
      <c r="M72" s="1" t="s">
        <v>16</v>
      </c>
      <c r="N72" s="2" t="s">
        <v>719</v>
      </c>
      <c r="O72" s="66" t="s">
        <v>515</v>
      </c>
    </row>
    <row r="73" spans="2:15" x14ac:dyDescent="0.25">
      <c r="C73" s="82" t="s">
        <v>720</v>
      </c>
      <c r="D73" s="61">
        <f t="shared" si="4"/>
        <v>0</v>
      </c>
      <c r="E73" s="62">
        <f t="shared" si="5"/>
        <v>0</v>
      </c>
      <c r="F73" s="62" t="s">
        <v>642</v>
      </c>
      <c r="G73" s="63">
        <f t="shared" si="6"/>
        <v>0</v>
      </c>
      <c r="H73" s="63" t="s">
        <v>642</v>
      </c>
      <c r="I73" s="64" t="s">
        <v>642</v>
      </c>
      <c r="J73" s="1" t="s">
        <v>175</v>
      </c>
      <c r="K73" s="1" t="s">
        <v>721</v>
      </c>
      <c r="L73" s="1" t="s">
        <v>521</v>
      </c>
      <c r="M73" s="1" t="s">
        <v>16</v>
      </c>
      <c r="N73" s="2" t="s">
        <v>722</v>
      </c>
      <c r="O73" s="66" t="s">
        <v>723</v>
      </c>
    </row>
    <row r="74" spans="2:15" x14ac:dyDescent="0.25">
      <c r="C74" s="82" t="s">
        <v>720</v>
      </c>
      <c r="D74" s="61">
        <f t="shared" si="4"/>
        <v>0</v>
      </c>
      <c r="E74" s="62">
        <f t="shared" si="5"/>
        <v>0</v>
      </c>
      <c r="F74" s="62" t="s">
        <v>642</v>
      </c>
      <c r="G74" s="63">
        <f t="shared" si="6"/>
        <v>0</v>
      </c>
      <c r="H74" s="63" t="s">
        <v>642</v>
      </c>
      <c r="I74" s="64" t="s">
        <v>642</v>
      </c>
      <c r="J74" s="1" t="s">
        <v>175</v>
      </c>
      <c r="K74" s="1" t="s">
        <v>724</v>
      </c>
      <c r="L74" s="1" t="s">
        <v>25</v>
      </c>
      <c r="M74" s="1" t="s">
        <v>16</v>
      </c>
      <c r="N74" s="2" t="s">
        <v>725</v>
      </c>
      <c r="O74" s="66" t="s">
        <v>726</v>
      </c>
    </row>
    <row r="75" spans="2:15" x14ac:dyDescent="0.25">
      <c r="C75" s="82" t="s">
        <v>720</v>
      </c>
      <c r="D75" s="61">
        <f t="shared" si="4"/>
        <v>0</v>
      </c>
      <c r="E75" s="62">
        <f t="shared" si="5"/>
        <v>0</v>
      </c>
      <c r="F75" s="62" t="s">
        <v>642</v>
      </c>
      <c r="G75" s="63">
        <f t="shared" si="6"/>
        <v>0</v>
      </c>
      <c r="H75" s="63" t="s">
        <v>642</v>
      </c>
      <c r="I75" s="64" t="s">
        <v>642</v>
      </c>
      <c r="J75" s="1" t="s">
        <v>175</v>
      </c>
      <c r="K75" s="1" t="s">
        <v>727</v>
      </c>
      <c r="L75" s="1" t="s">
        <v>162</v>
      </c>
      <c r="M75" s="1" t="s">
        <v>16</v>
      </c>
      <c r="N75" s="2" t="s">
        <v>728</v>
      </c>
      <c r="O75" s="66" t="s">
        <v>729</v>
      </c>
    </row>
    <row r="76" spans="2:15" x14ac:dyDescent="0.25">
      <c r="C76" s="82" t="s">
        <v>720</v>
      </c>
      <c r="D76" s="61">
        <f t="shared" si="4"/>
        <v>0</v>
      </c>
      <c r="E76" s="62">
        <f t="shared" si="5"/>
        <v>0</v>
      </c>
      <c r="F76" s="62" t="s">
        <v>642</v>
      </c>
      <c r="G76" s="63">
        <f t="shared" si="6"/>
        <v>0</v>
      </c>
      <c r="H76" s="63" t="s">
        <v>642</v>
      </c>
      <c r="I76" s="64" t="s">
        <v>642</v>
      </c>
      <c r="J76" s="1" t="s">
        <v>175</v>
      </c>
      <c r="K76" s="1" t="s">
        <v>730</v>
      </c>
      <c r="L76" s="1" t="s">
        <v>731</v>
      </c>
      <c r="M76" s="1" t="s">
        <v>16</v>
      </c>
      <c r="N76" s="2" t="s">
        <v>732</v>
      </c>
      <c r="O76" s="66" t="s">
        <v>733</v>
      </c>
    </row>
    <row r="77" spans="2:15" x14ac:dyDescent="0.25">
      <c r="C77" s="82" t="s">
        <v>720</v>
      </c>
      <c r="D77" s="61">
        <f t="shared" si="4"/>
        <v>0</v>
      </c>
      <c r="E77" s="62">
        <f t="shared" si="5"/>
        <v>0</v>
      </c>
      <c r="F77" s="62" t="s">
        <v>642</v>
      </c>
      <c r="G77" s="63">
        <f t="shared" si="6"/>
        <v>0</v>
      </c>
      <c r="H77" s="63" t="s">
        <v>642</v>
      </c>
      <c r="I77" s="64" t="s">
        <v>642</v>
      </c>
      <c r="J77" s="1" t="s">
        <v>175</v>
      </c>
      <c r="K77" s="1" t="s">
        <v>734</v>
      </c>
      <c r="L77" s="1" t="s">
        <v>735</v>
      </c>
      <c r="M77" s="1" t="s">
        <v>16</v>
      </c>
      <c r="N77" s="2" t="s">
        <v>736</v>
      </c>
      <c r="O77" s="66" t="s">
        <v>737</v>
      </c>
    </row>
    <row r="78" spans="2:15" x14ac:dyDescent="0.25">
      <c r="C78" s="82" t="s">
        <v>720</v>
      </c>
      <c r="D78" s="61">
        <f t="shared" si="4"/>
        <v>0</v>
      </c>
      <c r="E78" s="62">
        <f t="shared" si="5"/>
        <v>0</v>
      </c>
      <c r="F78" s="62" t="s">
        <v>642</v>
      </c>
      <c r="G78" s="63">
        <f t="shared" si="6"/>
        <v>0</v>
      </c>
      <c r="H78" s="63" t="s">
        <v>642</v>
      </c>
      <c r="I78" s="64" t="s">
        <v>642</v>
      </c>
      <c r="J78" s="1" t="s">
        <v>175</v>
      </c>
      <c r="K78" s="1" t="s">
        <v>738</v>
      </c>
      <c r="L78" s="1" t="s">
        <v>739</v>
      </c>
      <c r="M78" s="1" t="s">
        <v>16</v>
      </c>
      <c r="N78" s="2" t="s">
        <v>740</v>
      </c>
      <c r="O78" s="66" t="s">
        <v>741</v>
      </c>
    </row>
    <row r="79" spans="2:15" x14ac:dyDescent="0.25">
      <c r="C79" s="82" t="s">
        <v>720</v>
      </c>
      <c r="D79" s="61">
        <f t="shared" si="4"/>
        <v>0</v>
      </c>
      <c r="E79" s="62">
        <f t="shared" si="5"/>
        <v>0</v>
      </c>
      <c r="F79" s="62" t="s">
        <v>642</v>
      </c>
      <c r="G79" s="63">
        <f t="shared" si="6"/>
        <v>0</v>
      </c>
      <c r="H79" s="63" t="s">
        <v>642</v>
      </c>
      <c r="I79" s="64" t="s">
        <v>642</v>
      </c>
      <c r="J79" s="1" t="s">
        <v>175</v>
      </c>
      <c r="K79" s="1" t="s">
        <v>742</v>
      </c>
      <c r="L79" s="1" t="s">
        <v>473</v>
      </c>
      <c r="M79" s="1" t="s">
        <v>16</v>
      </c>
      <c r="N79" s="2" t="s">
        <v>743</v>
      </c>
      <c r="O79" s="66" t="s">
        <v>744</v>
      </c>
    </row>
    <row r="80" spans="2:15" x14ac:dyDescent="0.25">
      <c r="C80" s="82" t="s">
        <v>720</v>
      </c>
      <c r="D80" s="61">
        <f t="shared" si="4"/>
        <v>0</v>
      </c>
      <c r="E80" s="62">
        <f t="shared" si="5"/>
        <v>0</v>
      </c>
      <c r="F80" s="62" t="s">
        <v>642</v>
      </c>
      <c r="G80" s="63">
        <f t="shared" si="6"/>
        <v>0</v>
      </c>
      <c r="H80" s="63" t="s">
        <v>642</v>
      </c>
      <c r="I80" s="64" t="s">
        <v>642</v>
      </c>
      <c r="J80" s="1" t="s">
        <v>175</v>
      </c>
      <c r="K80" s="1" t="s">
        <v>163</v>
      </c>
      <c r="L80" s="1" t="s">
        <v>745</v>
      </c>
      <c r="M80" s="1" t="s">
        <v>16</v>
      </c>
      <c r="N80" s="2" t="s">
        <v>746</v>
      </c>
      <c r="O80" s="66" t="s">
        <v>747</v>
      </c>
    </row>
    <row r="81" spans="3:15" x14ac:dyDescent="0.25">
      <c r="C81" s="82" t="s">
        <v>720</v>
      </c>
      <c r="D81" s="61">
        <f t="shared" si="4"/>
        <v>0</v>
      </c>
      <c r="E81" s="62">
        <f t="shared" si="5"/>
        <v>0</v>
      </c>
      <c r="F81" s="62" t="s">
        <v>642</v>
      </c>
      <c r="G81" s="63">
        <f t="shared" si="6"/>
        <v>0</v>
      </c>
      <c r="H81" s="63" t="s">
        <v>642</v>
      </c>
      <c r="I81" s="64" t="s">
        <v>642</v>
      </c>
      <c r="J81" s="1" t="s">
        <v>175</v>
      </c>
      <c r="K81" s="1" t="s">
        <v>748</v>
      </c>
      <c r="L81" s="1" t="s">
        <v>745</v>
      </c>
      <c r="M81" s="1" t="s">
        <v>16</v>
      </c>
      <c r="N81" s="2" t="s">
        <v>749</v>
      </c>
      <c r="O81" s="66" t="s">
        <v>750</v>
      </c>
    </row>
    <row r="82" spans="3:15" x14ac:dyDescent="0.25">
      <c r="C82" s="82" t="s">
        <v>720</v>
      </c>
      <c r="D82" s="61">
        <f t="shared" si="4"/>
        <v>0</v>
      </c>
      <c r="E82" s="62">
        <f t="shared" si="5"/>
        <v>0</v>
      </c>
      <c r="F82" s="62" t="s">
        <v>642</v>
      </c>
      <c r="G82" s="63">
        <f t="shared" si="6"/>
        <v>0</v>
      </c>
      <c r="H82" s="63" t="s">
        <v>642</v>
      </c>
      <c r="I82" s="64" t="s">
        <v>642</v>
      </c>
      <c r="J82" s="1" t="s">
        <v>175</v>
      </c>
      <c r="K82" s="1" t="s">
        <v>751</v>
      </c>
      <c r="L82" s="1" t="s">
        <v>745</v>
      </c>
      <c r="M82" s="1" t="s">
        <v>16</v>
      </c>
      <c r="N82" s="2" t="s">
        <v>752</v>
      </c>
      <c r="O82" s="66" t="s">
        <v>753</v>
      </c>
    </row>
    <row r="83" spans="3:15" x14ac:dyDescent="0.25">
      <c r="C83" s="82" t="s">
        <v>720</v>
      </c>
      <c r="D83" s="61">
        <f t="shared" si="4"/>
        <v>0</v>
      </c>
      <c r="E83" s="62">
        <f t="shared" si="5"/>
        <v>0</v>
      </c>
      <c r="F83" s="62" t="s">
        <v>642</v>
      </c>
      <c r="G83" s="63">
        <f t="shared" si="6"/>
        <v>0</v>
      </c>
      <c r="H83" s="63" t="s">
        <v>642</v>
      </c>
      <c r="I83" s="64" t="s">
        <v>642</v>
      </c>
      <c r="J83" s="1" t="s">
        <v>175</v>
      </c>
      <c r="K83" s="1" t="s">
        <v>754</v>
      </c>
      <c r="L83" s="1" t="s">
        <v>745</v>
      </c>
      <c r="M83" s="1" t="s">
        <v>16</v>
      </c>
      <c r="N83" s="2" t="s">
        <v>755</v>
      </c>
      <c r="O83" s="66" t="s">
        <v>756</v>
      </c>
    </row>
    <row r="84" spans="3:15" x14ac:dyDescent="0.25">
      <c r="C84" s="82" t="s">
        <v>720</v>
      </c>
      <c r="D84" s="61">
        <f t="shared" si="4"/>
        <v>0</v>
      </c>
      <c r="E84" s="62">
        <f t="shared" si="5"/>
        <v>0</v>
      </c>
      <c r="F84" s="62" t="s">
        <v>642</v>
      </c>
      <c r="G84" s="63">
        <f t="shared" si="6"/>
        <v>0</v>
      </c>
      <c r="H84" s="63" t="s">
        <v>642</v>
      </c>
      <c r="I84" s="64" t="s">
        <v>642</v>
      </c>
      <c r="J84" s="1" t="s">
        <v>175</v>
      </c>
      <c r="K84" s="1" t="s">
        <v>757</v>
      </c>
      <c r="L84" s="1" t="s">
        <v>758</v>
      </c>
      <c r="M84" s="1" t="s">
        <v>16</v>
      </c>
      <c r="N84" s="2" t="s">
        <v>759</v>
      </c>
      <c r="O84" s="66" t="s">
        <v>760</v>
      </c>
    </row>
    <row r="85" spans="3:15" x14ac:dyDescent="0.25">
      <c r="C85" s="82" t="s">
        <v>720</v>
      </c>
      <c r="D85" s="61">
        <f t="shared" si="4"/>
        <v>0</v>
      </c>
      <c r="E85" s="62">
        <f t="shared" si="5"/>
        <v>0</v>
      </c>
      <c r="F85" s="62" t="s">
        <v>642</v>
      </c>
      <c r="G85" s="63">
        <f t="shared" si="6"/>
        <v>0</v>
      </c>
      <c r="H85" s="63" t="s">
        <v>642</v>
      </c>
      <c r="I85" s="64" t="s">
        <v>642</v>
      </c>
      <c r="J85" s="1" t="s">
        <v>175</v>
      </c>
      <c r="K85" s="1" t="s">
        <v>172</v>
      </c>
      <c r="L85" s="1" t="s">
        <v>761</v>
      </c>
      <c r="M85" s="1" t="s">
        <v>16</v>
      </c>
      <c r="N85" s="2" t="s">
        <v>762</v>
      </c>
      <c r="O85" s="66" t="s">
        <v>763</v>
      </c>
    </row>
    <row r="86" spans="3:15" x14ac:dyDescent="0.25">
      <c r="C86" s="82" t="s">
        <v>720</v>
      </c>
      <c r="D86" s="61">
        <f t="shared" si="4"/>
        <v>0</v>
      </c>
      <c r="E86" s="62">
        <f t="shared" si="5"/>
        <v>0</v>
      </c>
      <c r="F86" s="62" t="s">
        <v>642</v>
      </c>
      <c r="G86" s="63">
        <f t="shared" si="6"/>
        <v>0</v>
      </c>
      <c r="H86" s="63" t="s">
        <v>642</v>
      </c>
      <c r="I86" s="64" t="s">
        <v>642</v>
      </c>
      <c r="J86" s="1" t="s">
        <v>175</v>
      </c>
      <c r="K86" s="1" t="s">
        <v>175</v>
      </c>
      <c r="L86" s="1" t="s">
        <v>761</v>
      </c>
      <c r="M86" s="1" t="s">
        <v>16</v>
      </c>
      <c r="N86" s="2" t="s">
        <v>762</v>
      </c>
      <c r="O86" s="66" t="s">
        <v>764</v>
      </c>
    </row>
    <row r="87" spans="3:15" x14ac:dyDescent="0.25">
      <c r="C87" s="82" t="s">
        <v>720</v>
      </c>
      <c r="D87" s="61">
        <f t="shared" si="4"/>
        <v>0</v>
      </c>
      <c r="E87" s="62">
        <f t="shared" si="5"/>
        <v>0</v>
      </c>
      <c r="F87" s="62" t="s">
        <v>642</v>
      </c>
      <c r="G87" s="63">
        <f t="shared" si="6"/>
        <v>0</v>
      </c>
      <c r="H87" s="63" t="s">
        <v>642</v>
      </c>
      <c r="I87" s="64" t="s">
        <v>642</v>
      </c>
      <c r="J87" s="1" t="s">
        <v>175</v>
      </c>
      <c r="K87" s="1" t="s">
        <v>765</v>
      </c>
      <c r="L87" s="1" t="s">
        <v>761</v>
      </c>
      <c r="M87" s="1" t="s">
        <v>16</v>
      </c>
      <c r="N87" s="2" t="s">
        <v>766</v>
      </c>
      <c r="O87" s="66" t="s">
        <v>767</v>
      </c>
    </row>
    <row r="88" spans="3:15" x14ac:dyDescent="0.25">
      <c r="C88" s="82" t="s">
        <v>720</v>
      </c>
      <c r="D88" s="61">
        <f t="shared" si="4"/>
        <v>0</v>
      </c>
      <c r="E88" s="62">
        <f t="shared" si="5"/>
        <v>0</v>
      </c>
      <c r="F88" s="62" t="s">
        <v>642</v>
      </c>
      <c r="G88" s="63">
        <f t="shared" si="6"/>
        <v>0</v>
      </c>
      <c r="H88" s="63" t="s">
        <v>642</v>
      </c>
      <c r="I88" s="64" t="s">
        <v>642</v>
      </c>
      <c r="J88" s="1" t="s">
        <v>175</v>
      </c>
      <c r="K88" s="1" t="s">
        <v>757</v>
      </c>
      <c r="L88" s="1" t="s">
        <v>522</v>
      </c>
      <c r="M88" s="1" t="s">
        <v>16</v>
      </c>
      <c r="N88" s="2" t="s">
        <v>768</v>
      </c>
      <c r="O88" s="66" t="s">
        <v>769</v>
      </c>
    </row>
    <row r="89" spans="3:15" x14ac:dyDescent="0.25">
      <c r="C89" s="82" t="s">
        <v>720</v>
      </c>
      <c r="D89" s="61">
        <f t="shared" si="4"/>
        <v>0</v>
      </c>
      <c r="E89" s="62">
        <f t="shared" si="5"/>
        <v>0</v>
      </c>
      <c r="F89" s="62" t="s">
        <v>642</v>
      </c>
      <c r="G89" s="63">
        <f t="shared" si="6"/>
        <v>0</v>
      </c>
      <c r="H89" s="63" t="s">
        <v>642</v>
      </c>
      <c r="I89" s="64" t="s">
        <v>642</v>
      </c>
      <c r="J89" s="1" t="s">
        <v>175</v>
      </c>
      <c r="K89" s="1" t="s">
        <v>770</v>
      </c>
      <c r="L89" s="1" t="s">
        <v>771</v>
      </c>
      <c r="M89" s="1" t="s">
        <v>16</v>
      </c>
      <c r="N89" s="2" t="s">
        <v>772</v>
      </c>
      <c r="O89" s="66" t="s">
        <v>773</v>
      </c>
    </row>
    <row r="90" spans="3:15" x14ac:dyDescent="0.25">
      <c r="C90" s="82" t="s">
        <v>720</v>
      </c>
      <c r="D90" s="61">
        <f t="shared" si="4"/>
        <v>0</v>
      </c>
      <c r="E90" s="62">
        <f t="shared" si="5"/>
        <v>0</v>
      </c>
      <c r="F90" s="62" t="s">
        <v>642</v>
      </c>
      <c r="G90" s="63">
        <f t="shared" si="6"/>
        <v>0</v>
      </c>
      <c r="H90" s="63" t="s">
        <v>642</v>
      </c>
      <c r="I90" s="64" t="s">
        <v>642</v>
      </c>
      <c r="J90" s="1" t="s">
        <v>175</v>
      </c>
      <c r="K90" s="1" t="s">
        <v>774</v>
      </c>
      <c r="L90" s="1" t="s">
        <v>120</v>
      </c>
      <c r="M90" s="1" t="s">
        <v>16</v>
      </c>
      <c r="N90" s="2" t="s">
        <v>775</v>
      </c>
      <c r="O90" s="66" t="s">
        <v>776</v>
      </c>
    </row>
    <row r="91" spans="3:15" x14ac:dyDescent="0.25">
      <c r="C91" s="82" t="s">
        <v>720</v>
      </c>
      <c r="D91" s="61">
        <f t="shared" si="4"/>
        <v>0</v>
      </c>
      <c r="E91" s="62">
        <f t="shared" si="5"/>
        <v>0</v>
      </c>
      <c r="F91" s="62" t="s">
        <v>642</v>
      </c>
      <c r="G91" s="63">
        <f t="shared" si="6"/>
        <v>0</v>
      </c>
      <c r="H91" s="63" t="s">
        <v>642</v>
      </c>
      <c r="I91" s="64" t="s">
        <v>642</v>
      </c>
      <c r="J91" s="1" t="s">
        <v>175</v>
      </c>
      <c r="K91" s="1" t="s">
        <v>777</v>
      </c>
      <c r="L91" s="1" t="s">
        <v>120</v>
      </c>
      <c r="M91" s="1" t="s">
        <v>16</v>
      </c>
      <c r="N91" s="2" t="s">
        <v>778</v>
      </c>
      <c r="O91" s="66" t="s">
        <v>779</v>
      </c>
    </row>
    <row r="92" spans="3:15" x14ac:dyDescent="0.25">
      <c r="C92" s="82" t="s">
        <v>720</v>
      </c>
      <c r="D92" s="61">
        <f t="shared" si="4"/>
        <v>0</v>
      </c>
      <c r="E92" s="62">
        <f t="shared" si="5"/>
        <v>0</v>
      </c>
      <c r="F92" s="62" t="s">
        <v>642</v>
      </c>
      <c r="G92" s="63">
        <f t="shared" si="6"/>
        <v>0</v>
      </c>
      <c r="H92" s="63" t="s">
        <v>642</v>
      </c>
      <c r="I92" s="64" t="s">
        <v>642</v>
      </c>
      <c r="J92" s="1" t="s">
        <v>175</v>
      </c>
      <c r="K92" s="1" t="s">
        <v>163</v>
      </c>
      <c r="L92" s="1" t="s">
        <v>780</v>
      </c>
      <c r="M92" s="1" t="s">
        <v>16</v>
      </c>
      <c r="N92" s="2" t="s">
        <v>781</v>
      </c>
      <c r="O92" s="66" t="s">
        <v>782</v>
      </c>
    </row>
    <row r="93" spans="3:15" x14ac:dyDescent="0.25">
      <c r="C93" s="82" t="s">
        <v>720</v>
      </c>
      <c r="D93" s="61">
        <f t="shared" si="4"/>
        <v>0</v>
      </c>
      <c r="E93" s="62">
        <f t="shared" si="5"/>
        <v>0</v>
      </c>
      <c r="F93" s="62" t="s">
        <v>642</v>
      </c>
      <c r="G93" s="63">
        <f t="shared" si="6"/>
        <v>0</v>
      </c>
      <c r="H93" s="63" t="s">
        <v>642</v>
      </c>
      <c r="I93" s="64" t="s">
        <v>642</v>
      </c>
      <c r="J93" s="1" t="s">
        <v>175</v>
      </c>
      <c r="K93" s="1" t="s">
        <v>163</v>
      </c>
      <c r="L93" s="1" t="s">
        <v>783</v>
      </c>
      <c r="M93" s="1" t="s">
        <v>16</v>
      </c>
      <c r="N93" s="2" t="s">
        <v>784</v>
      </c>
      <c r="O93" s="66" t="s">
        <v>785</v>
      </c>
    </row>
    <row r="94" spans="3:15" x14ac:dyDescent="0.25">
      <c r="C94" s="82" t="s">
        <v>720</v>
      </c>
      <c r="D94" s="61">
        <f t="shared" si="4"/>
        <v>0</v>
      </c>
      <c r="E94" s="62">
        <f t="shared" si="5"/>
        <v>0</v>
      </c>
      <c r="F94" s="62" t="s">
        <v>642</v>
      </c>
      <c r="G94" s="63">
        <f t="shared" si="6"/>
        <v>0</v>
      </c>
      <c r="H94" s="63" t="s">
        <v>642</v>
      </c>
      <c r="I94" s="64" t="s">
        <v>642</v>
      </c>
      <c r="J94" s="1" t="s">
        <v>175</v>
      </c>
      <c r="K94" s="1" t="s">
        <v>786</v>
      </c>
      <c r="L94" s="1" t="s">
        <v>787</v>
      </c>
      <c r="M94" s="1" t="s">
        <v>16</v>
      </c>
      <c r="N94" s="2" t="s">
        <v>788</v>
      </c>
      <c r="O94" s="66" t="s">
        <v>789</v>
      </c>
    </row>
    <row r="95" spans="3:15" x14ac:dyDescent="0.25">
      <c r="C95" s="82" t="s">
        <v>720</v>
      </c>
      <c r="D95" s="61">
        <f t="shared" si="4"/>
        <v>0</v>
      </c>
      <c r="E95" s="62">
        <f t="shared" si="5"/>
        <v>0</v>
      </c>
      <c r="F95" s="62" t="s">
        <v>642</v>
      </c>
      <c r="G95" s="63">
        <f t="shared" si="6"/>
        <v>0</v>
      </c>
      <c r="H95" s="63" t="s">
        <v>642</v>
      </c>
      <c r="I95" s="64" t="s">
        <v>642</v>
      </c>
      <c r="J95" s="1" t="s">
        <v>175</v>
      </c>
      <c r="K95" s="1" t="s">
        <v>790</v>
      </c>
      <c r="L95" s="1" t="s">
        <v>791</v>
      </c>
      <c r="M95" s="1" t="s">
        <v>16</v>
      </c>
      <c r="N95" s="2" t="s">
        <v>792</v>
      </c>
      <c r="O95" s="66" t="s">
        <v>793</v>
      </c>
    </row>
    <row r="96" spans="3:15" x14ac:dyDescent="0.25">
      <c r="C96" s="82" t="s">
        <v>720</v>
      </c>
      <c r="D96" s="61">
        <f t="shared" si="4"/>
        <v>0</v>
      </c>
      <c r="E96" s="62">
        <f t="shared" si="5"/>
        <v>0</v>
      </c>
      <c r="F96" s="62" t="s">
        <v>642</v>
      </c>
      <c r="G96" s="63">
        <f t="shared" si="6"/>
        <v>0</v>
      </c>
      <c r="H96" s="63" t="s">
        <v>642</v>
      </c>
      <c r="I96" s="64" t="s">
        <v>642</v>
      </c>
      <c r="J96" s="1" t="s">
        <v>175</v>
      </c>
      <c r="K96" s="1" t="s">
        <v>786</v>
      </c>
      <c r="L96" s="1" t="s">
        <v>794</v>
      </c>
      <c r="M96" s="1" t="s">
        <v>16</v>
      </c>
      <c r="N96" s="2" t="s">
        <v>795</v>
      </c>
      <c r="O96" s="66" t="s">
        <v>796</v>
      </c>
    </row>
    <row r="97" spans="2:15" x14ac:dyDescent="0.25">
      <c r="C97" s="82" t="s">
        <v>720</v>
      </c>
      <c r="D97" s="61">
        <f t="shared" si="4"/>
        <v>0</v>
      </c>
      <c r="E97" s="62">
        <f t="shared" si="5"/>
        <v>0</v>
      </c>
      <c r="F97" s="62" t="s">
        <v>642</v>
      </c>
      <c r="G97" s="63">
        <f t="shared" si="6"/>
        <v>0</v>
      </c>
      <c r="H97" s="63" t="s">
        <v>642</v>
      </c>
      <c r="I97" s="64" t="s">
        <v>642</v>
      </c>
      <c r="J97" s="1" t="s">
        <v>175</v>
      </c>
      <c r="K97" s="1" t="s">
        <v>260</v>
      </c>
      <c r="L97" s="1" t="s">
        <v>797</v>
      </c>
      <c r="M97" s="1" t="s">
        <v>16</v>
      </c>
      <c r="N97" s="2" t="s">
        <v>798</v>
      </c>
      <c r="O97" s="66" t="s">
        <v>799</v>
      </c>
    </row>
    <row r="98" spans="2:15" x14ac:dyDescent="0.25">
      <c r="C98" s="82" t="s">
        <v>720</v>
      </c>
      <c r="D98" s="61">
        <f t="shared" si="4"/>
        <v>0</v>
      </c>
      <c r="E98" s="62">
        <f t="shared" si="5"/>
        <v>0</v>
      </c>
      <c r="F98" s="62" t="s">
        <v>642</v>
      </c>
      <c r="G98" s="63">
        <f t="shared" si="6"/>
        <v>0</v>
      </c>
      <c r="H98" s="63" t="s">
        <v>642</v>
      </c>
      <c r="I98" s="64" t="s">
        <v>642</v>
      </c>
      <c r="J98" s="1" t="s">
        <v>175</v>
      </c>
      <c r="K98" s="1" t="s">
        <v>800</v>
      </c>
      <c r="L98" s="1" t="s">
        <v>260</v>
      </c>
      <c r="M98" s="1" t="s">
        <v>16</v>
      </c>
      <c r="N98" s="2" t="s">
        <v>798</v>
      </c>
      <c r="O98" s="66" t="s">
        <v>801</v>
      </c>
    </row>
    <row r="99" spans="2:15" x14ac:dyDescent="0.25">
      <c r="C99" s="82" t="s">
        <v>720</v>
      </c>
      <c r="D99" s="61">
        <f t="shared" si="4"/>
        <v>0</v>
      </c>
      <c r="E99" s="62">
        <f t="shared" si="5"/>
        <v>0</v>
      </c>
      <c r="F99" s="62" t="s">
        <v>642</v>
      </c>
      <c r="G99" s="63">
        <f t="shared" si="6"/>
        <v>0</v>
      </c>
      <c r="H99" s="63" t="s">
        <v>642</v>
      </c>
      <c r="I99" s="64" t="s">
        <v>642</v>
      </c>
      <c r="J99" s="1" t="s">
        <v>175</v>
      </c>
      <c r="K99" s="1" t="s">
        <v>802</v>
      </c>
      <c r="L99" s="1" t="s">
        <v>510</v>
      </c>
      <c r="M99" s="1" t="s">
        <v>16</v>
      </c>
      <c r="N99" s="2" t="s">
        <v>803</v>
      </c>
      <c r="O99" s="66" t="s">
        <v>804</v>
      </c>
    </row>
    <row r="100" spans="2:15" x14ac:dyDescent="0.25">
      <c r="C100" s="82" t="s">
        <v>720</v>
      </c>
      <c r="D100" s="61">
        <f t="shared" si="4"/>
        <v>0</v>
      </c>
      <c r="E100" s="62">
        <f t="shared" si="5"/>
        <v>0</v>
      </c>
      <c r="F100" s="62">
        <v>0</v>
      </c>
      <c r="G100" s="63">
        <f t="shared" si="6"/>
        <v>0</v>
      </c>
      <c r="H100" s="63">
        <v>0</v>
      </c>
      <c r="I100" s="64">
        <v>0</v>
      </c>
      <c r="J100" s="1" t="s">
        <v>175</v>
      </c>
      <c r="K100" s="1" t="s">
        <v>58</v>
      </c>
      <c r="L100" s="1" t="s">
        <v>522</v>
      </c>
      <c r="M100" s="1" t="s">
        <v>16</v>
      </c>
      <c r="N100" s="2" t="s">
        <v>523</v>
      </c>
      <c r="O100" s="66" t="s">
        <v>524</v>
      </c>
    </row>
    <row r="101" spans="2:15" x14ac:dyDescent="0.25">
      <c r="C101" s="82" t="s">
        <v>720</v>
      </c>
      <c r="D101" s="61">
        <f t="shared" si="4"/>
        <v>0</v>
      </c>
      <c r="E101" s="62">
        <f t="shared" si="5"/>
        <v>0</v>
      </c>
      <c r="F101" s="62">
        <v>0</v>
      </c>
      <c r="G101" s="63">
        <f t="shared" si="6"/>
        <v>0</v>
      </c>
      <c r="H101" s="63">
        <v>0</v>
      </c>
      <c r="I101" s="64">
        <v>0</v>
      </c>
      <c r="J101" s="1" t="s">
        <v>175</v>
      </c>
      <c r="K101" s="1" t="s">
        <v>58</v>
      </c>
      <c r="L101" s="1" t="s">
        <v>525</v>
      </c>
      <c r="M101" s="1" t="s">
        <v>10</v>
      </c>
      <c r="N101" s="2" t="s">
        <v>523</v>
      </c>
      <c r="O101" s="66" t="s">
        <v>526</v>
      </c>
    </row>
    <row r="102" spans="2:15" x14ac:dyDescent="0.25">
      <c r="C102" s="44"/>
      <c r="D102" s="61">
        <f t="shared" si="4"/>
        <v>0</v>
      </c>
      <c r="E102" s="62">
        <f t="shared" si="5"/>
        <v>10000</v>
      </c>
      <c r="F102" s="62">
        <v>10000</v>
      </c>
      <c r="G102" s="63">
        <f t="shared" si="6"/>
        <v>0</v>
      </c>
      <c r="H102" s="63" t="s">
        <v>642</v>
      </c>
      <c r="I102" s="64" t="s">
        <v>642</v>
      </c>
      <c r="J102" s="1" t="s">
        <v>157</v>
      </c>
      <c r="K102" s="1" t="s">
        <v>158</v>
      </c>
      <c r="L102" s="1" t="s">
        <v>159</v>
      </c>
      <c r="M102" s="1" t="s">
        <v>16</v>
      </c>
      <c r="N102" s="24" t="s">
        <v>805</v>
      </c>
      <c r="O102" s="66" t="s">
        <v>620</v>
      </c>
    </row>
    <row r="103" spans="2:15" x14ac:dyDescent="0.25">
      <c r="C103" s="44"/>
      <c r="D103" s="61">
        <f t="shared" si="4"/>
        <v>0</v>
      </c>
      <c r="E103" s="62">
        <f t="shared" si="5"/>
        <v>0</v>
      </c>
      <c r="F103" s="62" t="s">
        <v>642</v>
      </c>
      <c r="G103" s="63">
        <f t="shared" si="6"/>
        <v>0</v>
      </c>
      <c r="H103" s="63" t="s">
        <v>642</v>
      </c>
      <c r="I103" s="64" t="s">
        <v>642</v>
      </c>
      <c r="J103" s="1" t="s">
        <v>114</v>
      </c>
      <c r="K103" s="1" t="s">
        <v>88</v>
      </c>
      <c r="L103" s="1" t="s">
        <v>115</v>
      </c>
      <c r="M103" s="1" t="s">
        <v>16</v>
      </c>
      <c r="N103" s="2" t="s">
        <v>621</v>
      </c>
      <c r="O103" s="66" t="s">
        <v>622</v>
      </c>
    </row>
    <row r="104" spans="2:15" x14ac:dyDescent="0.25">
      <c r="B104" s="33"/>
      <c r="C104" s="44" t="s">
        <v>806</v>
      </c>
      <c r="D104" s="61">
        <f t="shared" si="4"/>
        <v>0</v>
      </c>
      <c r="E104" s="62">
        <f t="shared" si="5"/>
        <v>0</v>
      </c>
      <c r="F104" s="62" t="s">
        <v>642</v>
      </c>
      <c r="G104" s="63">
        <f t="shared" si="6"/>
        <v>0</v>
      </c>
      <c r="H104" s="63" t="s">
        <v>642</v>
      </c>
      <c r="I104" s="64">
        <v>80000</v>
      </c>
      <c r="J104" s="1" t="s">
        <v>43</v>
      </c>
      <c r="K104" s="1" t="s">
        <v>44</v>
      </c>
      <c r="L104" s="1" t="s">
        <v>45</v>
      </c>
      <c r="M104" s="1">
        <v>0</v>
      </c>
      <c r="N104" s="2" t="s">
        <v>527</v>
      </c>
      <c r="O104" s="78" t="s">
        <v>528</v>
      </c>
    </row>
    <row r="105" spans="2:15" ht="18.75" x14ac:dyDescent="0.3">
      <c r="B105" s="33"/>
      <c r="C105" s="44" t="s">
        <v>807</v>
      </c>
      <c r="D105" s="61">
        <f t="shared" si="4"/>
        <v>0</v>
      </c>
      <c r="E105" s="62">
        <f t="shared" si="5"/>
        <v>0</v>
      </c>
      <c r="F105" s="62" t="s">
        <v>642</v>
      </c>
      <c r="G105" s="63">
        <f t="shared" si="6"/>
        <v>0</v>
      </c>
      <c r="H105" s="63" t="s">
        <v>642</v>
      </c>
      <c r="I105" s="64">
        <v>60000</v>
      </c>
      <c r="J105" s="83" t="s">
        <v>126</v>
      </c>
      <c r="K105" s="83" t="s">
        <v>127</v>
      </c>
      <c r="L105" s="83" t="s">
        <v>128</v>
      </c>
      <c r="M105" s="83">
        <v>0</v>
      </c>
      <c r="N105" s="84" t="s">
        <v>808</v>
      </c>
      <c r="O105" s="78" t="s">
        <v>202</v>
      </c>
    </row>
    <row r="106" spans="2:15" x14ac:dyDescent="0.25">
      <c r="C106" s="44"/>
      <c r="D106" s="61">
        <f t="shared" si="4"/>
        <v>0</v>
      </c>
      <c r="E106" s="62">
        <f t="shared" si="5"/>
        <v>0</v>
      </c>
      <c r="F106" s="62" t="s">
        <v>642</v>
      </c>
      <c r="G106" s="63">
        <f t="shared" si="6"/>
        <v>0</v>
      </c>
      <c r="H106" s="63" t="s">
        <v>642</v>
      </c>
      <c r="I106" s="64" t="s">
        <v>642</v>
      </c>
      <c r="J106" s="1" t="s">
        <v>95</v>
      </c>
      <c r="K106" s="1" t="s">
        <v>277</v>
      </c>
      <c r="L106" s="1" t="s">
        <v>95</v>
      </c>
      <c r="M106" s="1" t="s">
        <v>248</v>
      </c>
      <c r="N106" s="2" t="s">
        <v>623</v>
      </c>
      <c r="O106" s="66" t="s">
        <v>624</v>
      </c>
    </row>
    <row r="107" spans="2:15" x14ac:dyDescent="0.25">
      <c r="C107" s="44"/>
      <c r="D107" s="61">
        <f t="shared" si="4"/>
        <v>940</v>
      </c>
      <c r="E107" s="62">
        <f t="shared" si="5"/>
        <v>0</v>
      </c>
      <c r="F107" s="62">
        <v>0</v>
      </c>
      <c r="G107" s="63">
        <f t="shared" si="6"/>
        <v>0</v>
      </c>
      <c r="H107" s="63">
        <v>0</v>
      </c>
      <c r="I107" s="64" t="s">
        <v>536</v>
      </c>
      <c r="J107" s="1" t="s">
        <v>130</v>
      </c>
      <c r="K107" s="1" t="s">
        <v>259</v>
      </c>
      <c r="L107" s="1" t="s">
        <v>193</v>
      </c>
      <c r="M107" s="1" t="s">
        <v>16</v>
      </c>
      <c r="N107" s="2" t="s">
        <v>306</v>
      </c>
      <c r="O107" s="66" t="s">
        <v>307</v>
      </c>
    </row>
    <row r="108" spans="2:15" x14ac:dyDescent="0.25">
      <c r="C108" s="44"/>
      <c r="D108" s="61">
        <f t="shared" si="4"/>
        <v>1640</v>
      </c>
      <c r="E108" s="62">
        <f t="shared" si="5"/>
        <v>0</v>
      </c>
      <c r="F108" s="62">
        <v>0</v>
      </c>
      <c r="G108" s="63">
        <f t="shared" si="6"/>
        <v>0</v>
      </c>
      <c r="H108" s="63">
        <v>0</v>
      </c>
      <c r="I108" s="64" t="s">
        <v>537</v>
      </c>
      <c r="J108" s="1" t="s">
        <v>130</v>
      </c>
      <c r="K108" s="1" t="s">
        <v>259</v>
      </c>
      <c r="L108" s="1" t="s">
        <v>303</v>
      </c>
      <c r="M108" s="1" t="s">
        <v>16</v>
      </c>
      <c r="N108" s="2" t="s">
        <v>304</v>
      </c>
      <c r="O108" s="66" t="s">
        <v>305</v>
      </c>
    </row>
    <row r="109" spans="2:15" x14ac:dyDescent="0.25">
      <c r="C109" s="44"/>
      <c r="D109" s="61">
        <f t="shared" si="4"/>
        <v>1700</v>
      </c>
      <c r="E109" s="62">
        <f t="shared" si="5"/>
        <v>0</v>
      </c>
      <c r="F109" s="62">
        <v>0</v>
      </c>
      <c r="G109" s="63">
        <f t="shared" si="6"/>
        <v>0</v>
      </c>
      <c r="H109" s="63">
        <v>0</v>
      </c>
      <c r="I109" s="64" t="s">
        <v>538</v>
      </c>
      <c r="J109" s="1" t="s">
        <v>130</v>
      </c>
      <c r="K109" s="1" t="s">
        <v>259</v>
      </c>
      <c r="L109" s="1" t="s">
        <v>298</v>
      </c>
      <c r="M109" s="1" t="s">
        <v>16</v>
      </c>
      <c r="N109" s="2" t="s">
        <v>306</v>
      </c>
      <c r="O109" s="66" t="s">
        <v>308</v>
      </c>
    </row>
    <row r="110" spans="2:15" x14ac:dyDescent="0.25">
      <c r="C110" s="44"/>
      <c r="D110" s="61">
        <f t="shared" si="4"/>
        <v>2100</v>
      </c>
      <c r="E110" s="62">
        <f t="shared" si="5"/>
        <v>0</v>
      </c>
      <c r="F110" s="62">
        <v>0</v>
      </c>
      <c r="G110" s="63">
        <f t="shared" si="6"/>
        <v>0</v>
      </c>
      <c r="H110" s="63">
        <v>0</v>
      </c>
      <c r="I110" s="64" t="s">
        <v>809</v>
      </c>
      <c r="J110" s="1" t="s">
        <v>130</v>
      </c>
      <c r="K110" s="1" t="s">
        <v>105</v>
      </c>
      <c r="L110" s="1" t="s">
        <v>260</v>
      </c>
      <c r="M110" s="1" t="s">
        <v>16</v>
      </c>
      <c r="N110" s="2" t="s">
        <v>315</v>
      </c>
      <c r="O110" s="66" t="s">
        <v>810</v>
      </c>
    </row>
    <row r="111" spans="2:15" x14ac:dyDescent="0.25">
      <c r="C111" s="44"/>
      <c r="D111" s="61">
        <f t="shared" si="4"/>
        <v>2475</v>
      </c>
      <c r="E111" s="62">
        <f t="shared" si="5"/>
        <v>0</v>
      </c>
      <c r="F111" s="62">
        <v>0</v>
      </c>
      <c r="G111" s="63">
        <f t="shared" si="6"/>
        <v>0</v>
      </c>
      <c r="H111" s="63">
        <v>0</v>
      </c>
      <c r="I111" s="64" t="s">
        <v>539</v>
      </c>
      <c r="J111" s="1" t="s">
        <v>105</v>
      </c>
      <c r="K111" s="1" t="s">
        <v>186</v>
      </c>
      <c r="L111" s="1" t="s">
        <v>229</v>
      </c>
      <c r="M111" s="1" t="s">
        <v>16</v>
      </c>
      <c r="N111" s="2" t="s">
        <v>439</v>
      </c>
      <c r="O111" s="66" t="s">
        <v>441</v>
      </c>
    </row>
    <row r="112" spans="2:15" x14ac:dyDescent="0.25">
      <c r="C112" s="44"/>
      <c r="D112" s="61">
        <f t="shared" si="4"/>
        <v>2700</v>
      </c>
      <c r="E112" s="62">
        <f t="shared" si="5"/>
        <v>0</v>
      </c>
      <c r="F112" s="62">
        <v>0</v>
      </c>
      <c r="G112" s="63">
        <f t="shared" si="6"/>
        <v>0</v>
      </c>
      <c r="H112" s="63">
        <v>0</v>
      </c>
      <c r="I112" s="64" t="s">
        <v>540</v>
      </c>
      <c r="J112" s="1" t="s">
        <v>130</v>
      </c>
      <c r="K112" s="1" t="s">
        <v>105</v>
      </c>
      <c r="L112" s="1" t="s">
        <v>120</v>
      </c>
      <c r="M112" s="1" t="s">
        <v>16</v>
      </c>
      <c r="N112" s="2" t="s">
        <v>315</v>
      </c>
      <c r="O112" s="66" t="s">
        <v>318</v>
      </c>
    </row>
    <row r="113" spans="3:15" x14ac:dyDescent="0.25">
      <c r="C113" s="44"/>
      <c r="D113" s="61">
        <f t="shared" si="4"/>
        <v>3000</v>
      </c>
      <c r="E113" s="62">
        <f t="shared" si="5"/>
        <v>0</v>
      </c>
      <c r="F113" s="62">
        <v>0</v>
      </c>
      <c r="G113" s="63">
        <f t="shared" si="6"/>
        <v>0</v>
      </c>
      <c r="H113" s="63">
        <v>0</v>
      </c>
      <c r="I113" s="64" t="s">
        <v>559</v>
      </c>
      <c r="J113" s="1" t="s">
        <v>95</v>
      </c>
      <c r="K113" s="1" t="s">
        <v>53</v>
      </c>
      <c r="L113" s="1" t="s">
        <v>229</v>
      </c>
      <c r="M113" s="1" t="s">
        <v>16</v>
      </c>
      <c r="N113" s="2" t="s">
        <v>358</v>
      </c>
      <c r="O113" s="66" t="s">
        <v>378</v>
      </c>
    </row>
    <row r="114" spans="3:15" x14ac:dyDescent="0.25">
      <c r="C114" s="44"/>
      <c r="D114" s="61">
        <f t="shared" si="4"/>
        <v>3150</v>
      </c>
      <c r="E114" s="62">
        <f t="shared" si="5"/>
        <v>0</v>
      </c>
      <c r="F114" s="62">
        <v>0</v>
      </c>
      <c r="G114" s="63">
        <f t="shared" si="6"/>
        <v>0</v>
      </c>
      <c r="H114" s="63">
        <v>0</v>
      </c>
      <c r="I114" s="64" t="s">
        <v>811</v>
      </c>
      <c r="J114" s="1" t="s">
        <v>130</v>
      </c>
      <c r="K114" s="1" t="s">
        <v>105</v>
      </c>
      <c r="L114" s="1" t="s">
        <v>320</v>
      </c>
      <c r="M114" s="1" t="s">
        <v>16</v>
      </c>
      <c r="N114" s="2" t="s">
        <v>315</v>
      </c>
      <c r="O114" s="66" t="s">
        <v>321</v>
      </c>
    </row>
    <row r="115" spans="3:15" x14ac:dyDescent="0.25">
      <c r="C115" s="44"/>
      <c r="D115" s="61">
        <f t="shared" si="4"/>
        <v>3220</v>
      </c>
      <c r="E115" s="62">
        <f t="shared" si="5"/>
        <v>0</v>
      </c>
      <c r="F115" s="62">
        <v>0</v>
      </c>
      <c r="G115" s="63">
        <f t="shared" si="6"/>
        <v>0</v>
      </c>
      <c r="H115" s="63">
        <v>0</v>
      </c>
      <c r="I115" s="64" t="s">
        <v>812</v>
      </c>
      <c r="J115" s="1" t="s">
        <v>130</v>
      </c>
      <c r="K115" s="1" t="s">
        <v>105</v>
      </c>
      <c r="L115" s="1" t="s">
        <v>322</v>
      </c>
      <c r="M115" s="1" t="s">
        <v>16</v>
      </c>
      <c r="N115" s="2" t="s">
        <v>315</v>
      </c>
      <c r="O115" s="66" t="s">
        <v>323</v>
      </c>
    </row>
    <row r="116" spans="3:15" x14ac:dyDescent="0.25">
      <c r="C116" s="44"/>
      <c r="D116" s="61">
        <f t="shared" si="4"/>
        <v>3600</v>
      </c>
      <c r="E116" s="62">
        <f t="shared" si="5"/>
        <v>0</v>
      </c>
      <c r="F116" s="62">
        <v>0</v>
      </c>
      <c r="G116" s="63">
        <f t="shared" si="6"/>
        <v>0</v>
      </c>
      <c r="H116" s="63">
        <v>0</v>
      </c>
      <c r="I116" s="64" t="s">
        <v>556</v>
      </c>
      <c r="J116" s="1" t="s">
        <v>105</v>
      </c>
      <c r="K116" s="1" t="s">
        <v>186</v>
      </c>
      <c r="L116" s="1" t="s">
        <v>172</v>
      </c>
      <c r="M116" s="1" t="s">
        <v>16</v>
      </c>
      <c r="N116" s="2" t="s">
        <v>439</v>
      </c>
      <c r="O116" s="66" t="s">
        <v>458</v>
      </c>
    </row>
    <row r="117" spans="3:15" x14ac:dyDescent="0.25">
      <c r="C117" s="44"/>
      <c r="D117" s="61">
        <f t="shared" si="4"/>
        <v>3750</v>
      </c>
      <c r="E117" s="62">
        <f t="shared" si="5"/>
        <v>0</v>
      </c>
      <c r="F117" s="62">
        <v>0</v>
      </c>
      <c r="G117" s="63">
        <f t="shared" si="6"/>
        <v>0</v>
      </c>
      <c r="H117" s="63">
        <v>0</v>
      </c>
      <c r="I117" s="64" t="s">
        <v>813</v>
      </c>
      <c r="J117" s="1" t="s">
        <v>138</v>
      </c>
      <c r="K117" s="1" t="s">
        <v>814</v>
      </c>
      <c r="L117" s="1" t="s">
        <v>375</v>
      </c>
      <c r="M117" s="1" t="s">
        <v>16</v>
      </c>
      <c r="N117" s="2" t="s">
        <v>815</v>
      </c>
      <c r="O117" s="66" t="s">
        <v>816</v>
      </c>
    </row>
    <row r="118" spans="3:15" x14ac:dyDescent="0.25">
      <c r="C118" s="44"/>
      <c r="D118" s="61">
        <f t="shared" si="4"/>
        <v>3900</v>
      </c>
      <c r="E118" s="62">
        <f t="shared" si="5"/>
        <v>0</v>
      </c>
      <c r="F118" s="62">
        <v>0</v>
      </c>
      <c r="G118" s="63">
        <f t="shared" si="6"/>
        <v>0</v>
      </c>
      <c r="H118" s="63">
        <v>0</v>
      </c>
      <c r="I118" s="64" t="s">
        <v>547</v>
      </c>
      <c r="J118" s="1" t="s">
        <v>130</v>
      </c>
      <c r="K118" s="1" t="s">
        <v>105</v>
      </c>
      <c r="L118" s="1" t="s">
        <v>175</v>
      </c>
      <c r="M118" s="1" t="s">
        <v>16</v>
      </c>
      <c r="N118" s="2" t="s">
        <v>312</v>
      </c>
      <c r="O118" s="66" t="s">
        <v>472</v>
      </c>
    </row>
    <row r="119" spans="3:15" x14ac:dyDescent="0.25">
      <c r="C119" s="44"/>
      <c r="D119" s="61">
        <f t="shared" si="4"/>
        <v>3960</v>
      </c>
      <c r="E119" s="62">
        <f t="shared" si="5"/>
        <v>0</v>
      </c>
      <c r="F119" s="62">
        <v>0</v>
      </c>
      <c r="G119" s="63">
        <f t="shared" si="6"/>
        <v>0</v>
      </c>
      <c r="H119" s="63">
        <v>0</v>
      </c>
      <c r="I119" s="64" t="s">
        <v>817</v>
      </c>
      <c r="J119" s="1" t="s">
        <v>95</v>
      </c>
      <c r="K119" s="1" t="s">
        <v>53</v>
      </c>
      <c r="L119" s="1" t="s">
        <v>130</v>
      </c>
      <c r="M119" s="1" t="s">
        <v>16</v>
      </c>
      <c r="N119" s="2" t="s">
        <v>399</v>
      </c>
      <c r="O119" s="66" t="s">
        <v>400</v>
      </c>
    </row>
    <row r="120" spans="3:15" x14ac:dyDescent="0.25">
      <c r="C120" s="44"/>
      <c r="D120" s="61">
        <f t="shared" si="4"/>
        <v>3960</v>
      </c>
      <c r="E120" s="62">
        <f t="shared" si="5"/>
        <v>0</v>
      </c>
      <c r="F120" s="62">
        <v>0</v>
      </c>
      <c r="G120" s="63">
        <f t="shared" si="6"/>
        <v>0</v>
      </c>
      <c r="H120" s="63">
        <v>0</v>
      </c>
      <c r="I120" s="64" t="s">
        <v>817</v>
      </c>
      <c r="J120" s="1" t="s">
        <v>105</v>
      </c>
      <c r="K120" s="1" t="s">
        <v>186</v>
      </c>
      <c r="L120" s="1" t="s">
        <v>386</v>
      </c>
      <c r="M120" s="1" t="s">
        <v>16</v>
      </c>
      <c r="N120" s="2" t="s">
        <v>439</v>
      </c>
      <c r="O120" s="66" t="s">
        <v>451</v>
      </c>
    </row>
    <row r="121" spans="3:15" x14ac:dyDescent="0.25">
      <c r="C121" s="44"/>
      <c r="D121" s="61">
        <f t="shared" si="4"/>
        <v>4000</v>
      </c>
      <c r="E121" s="62">
        <f t="shared" si="5"/>
        <v>0</v>
      </c>
      <c r="F121" s="62">
        <v>0</v>
      </c>
      <c r="G121" s="63">
        <f t="shared" si="6"/>
        <v>0</v>
      </c>
      <c r="H121" s="63">
        <v>0</v>
      </c>
      <c r="I121" s="64" t="s">
        <v>549</v>
      </c>
      <c r="J121" s="1" t="s">
        <v>138</v>
      </c>
      <c r="K121" s="1" t="s">
        <v>95</v>
      </c>
      <c r="L121" s="1" t="s">
        <v>136</v>
      </c>
      <c r="M121" s="1" t="s">
        <v>16</v>
      </c>
      <c r="N121" s="2" t="s">
        <v>818</v>
      </c>
      <c r="O121" s="66" t="s">
        <v>192</v>
      </c>
    </row>
    <row r="122" spans="3:15" x14ac:dyDescent="0.25">
      <c r="C122" s="44"/>
      <c r="D122" s="61">
        <f t="shared" si="4"/>
        <v>4220</v>
      </c>
      <c r="E122" s="62">
        <f t="shared" si="5"/>
        <v>0</v>
      </c>
      <c r="F122" s="62">
        <v>0</v>
      </c>
      <c r="G122" s="63">
        <f t="shared" si="6"/>
        <v>0</v>
      </c>
      <c r="H122" s="63">
        <v>0</v>
      </c>
      <c r="I122" s="64" t="s">
        <v>819</v>
      </c>
      <c r="J122" s="1" t="s">
        <v>130</v>
      </c>
      <c r="K122" s="1" t="s">
        <v>105</v>
      </c>
      <c r="L122" s="1" t="s">
        <v>326</v>
      </c>
      <c r="M122" s="1" t="s">
        <v>16</v>
      </c>
      <c r="N122" s="2" t="s">
        <v>315</v>
      </c>
      <c r="O122" s="66" t="s">
        <v>327</v>
      </c>
    </row>
    <row r="123" spans="3:15" x14ac:dyDescent="0.25">
      <c r="C123" s="44"/>
      <c r="D123" s="61">
        <f t="shared" si="4"/>
        <v>4275</v>
      </c>
      <c r="E123" s="62">
        <f t="shared" si="5"/>
        <v>0</v>
      </c>
      <c r="F123" s="62">
        <v>0</v>
      </c>
      <c r="G123" s="63">
        <f t="shared" si="6"/>
        <v>0</v>
      </c>
      <c r="H123" s="63">
        <v>0</v>
      </c>
      <c r="I123" s="64" t="s">
        <v>820</v>
      </c>
      <c r="J123" s="1" t="s">
        <v>105</v>
      </c>
      <c r="K123" s="1" t="s">
        <v>186</v>
      </c>
      <c r="L123" s="1" t="s">
        <v>389</v>
      </c>
      <c r="M123" s="1" t="s">
        <v>16</v>
      </c>
      <c r="N123" s="2" t="s">
        <v>439</v>
      </c>
      <c r="O123" s="66" t="s">
        <v>452</v>
      </c>
    </row>
    <row r="124" spans="3:15" x14ac:dyDescent="0.25">
      <c r="C124" s="44"/>
      <c r="D124" s="61">
        <f t="shared" si="4"/>
        <v>4470</v>
      </c>
      <c r="E124" s="62">
        <f t="shared" si="5"/>
        <v>0</v>
      </c>
      <c r="F124" s="62">
        <v>0</v>
      </c>
      <c r="G124" s="63">
        <f t="shared" si="6"/>
        <v>0</v>
      </c>
      <c r="H124" s="63">
        <v>0</v>
      </c>
      <c r="I124" s="64" t="s">
        <v>821</v>
      </c>
      <c r="J124" s="1" t="s">
        <v>105</v>
      </c>
      <c r="K124" s="1" t="s">
        <v>186</v>
      </c>
      <c r="L124" s="1" t="s">
        <v>392</v>
      </c>
      <c r="M124" s="1" t="s">
        <v>16</v>
      </c>
      <c r="N124" s="2" t="s">
        <v>439</v>
      </c>
      <c r="O124" s="66" t="s">
        <v>453</v>
      </c>
    </row>
    <row r="125" spans="3:15" x14ac:dyDescent="0.25">
      <c r="C125" s="44"/>
      <c r="D125" s="61">
        <f t="shared" si="4"/>
        <v>4752</v>
      </c>
      <c r="E125" s="62">
        <f t="shared" si="5"/>
        <v>0</v>
      </c>
      <c r="F125" s="62">
        <v>0</v>
      </c>
      <c r="G125" s="63">
        <f t="shared" si="6"/>
        <v>0</v>
      </c>
      <c r="H125" s="63">
        <v>0</v>
      </c>
      <c r="I125" s="64" t="s">
        <v>822</v>
      </c>
      <c r="J125" s="1" t="s">
        <v>95</v>
      </c>
      <c r="K125" s="1" t="s">
        <v>53</v>
      </c>
      <c r="L125" s="1" t="s">
        <v>141</v>
      </c>
      <c r="M125" s="1" t="s">
        <v>16</v>
      </c>
      <c r="N125" s="2" t="s">
        <v>369</v>
      </c>
      <c r="O125" s="66" t="s">
        <v>370</v>
      </c>
    </row>
    <row r="126" spans="3:15" x14ac:dyDescent="0.25">
      <c r="C126" s="44"/>
      <c r="D126" s="61">
        <f t="shared" si="4"/>
        <v>4800</v>
      </c>
      <c r="E126" s="62">
        <f t="shared" si="5"/>
        <v>0</v>
      </c>
      <c r="F126" s="62">
        <v>0</v>
      </c>
      <c r="G126" s="63">
        <f t="shared" si="6"/>
        <v>0</v>
      </c>
      <c r="H126" s="63">
        <v>0</v>
      </c>
      <c r="I126" s="64" t="s">
        <v>823</v>
      </c>
      <c r="J126" s="1" t="s">
        <v>95</v>
      </c>
      <c r="K126" s="1" t="s">
        <v>53</v>
      </c>
      <c r="L126" s="1" t="s">
        <v>172</v>
      </c>
      <c r="M126" s="1" t="s">
        <v>16</v>
      </c>
      <c r="N126" s="2" t="s">
        <v>367</v>
      </c>
      <c r="O126" s="66" t="s">
        <v>384</v>
      </c>
    </row>
    <row r="127" spans="3:15" x14ac:dyDescent="0.25">
      <c r="C127" s="44"/>
      <c r="D127" s="61">
        <f t="shared" si="4"/>
        <v>4850</v>
      </c>
      <c r="E127" s="62">
        <f t="shared" si="5"/>
        <v>0</v>
      </c>
      <c r="F127" s="62">
        <v>0</v>
      </c>
      <c r="G127" s="63">
        <f t="shared" si="6"/>
        <v>0</v>
      </c>
      <c r="H127" s="63">
        <v>0</v>
      </c>
      <c r="I127" s="64" t="s">
        <v>824</v>
      </c>
      <c r="J127" s="1" t="s">
        <v>130</v>
      </c>
      <c r="K127" s="1" t="s">
        <v>105</v>
      </c>
      <c r="L127" s="1" t="s">
        <v>328</v>
      </c>
      <c r="M127" s="1" t="s">
        <v>16</v>
      </c>
      <c r="N127" s="2" t="s">
        <v>315</v>
      </c>
      <c r="O127" s="66" t="s">
        <v>329</v>
      </c>
    </row>
    <row r="128" spans="3:15" x14ac:dyDescent="0.25">
      <c r="C128" s="44" t="s">
        <v>687</v>
      </c>
      <c r="D128" s="61">
        <f t="shared" si="4"/>
        <v>5000</v>
      </c>
      <c r="E128" s="62">
        <f t="shared" si="5"/>
        <v>5000</v>
      </c>
      <c r="F128" s="62" t="s">
        <v>521</v>
      </c>
      <c r="G128" s="63">
        <f t="shared" si="6"/>
        <v>5000</v>
      </c>
      <c r="H128" s="63" t="s">
        <v>521</v>
      </c>
      <c r="I128" s="64" t="s">
        <v>521</v>
      </c>
      <c r="J128" s="1" t="s">
        <v>14</v>
      </c>
      <c r="K128" s="1" t="s">
        <v>273</v>
      </c>
      <c r="L128" s="1" t="s">
        <v>96</v>
      </c>
      <c r="M128" s="1" t="s">
        <v>218</v>
      </c>
      <c r="N128" s="2" t="s">
        <v>274</v>
      </c>
      <c r="O128" s="66" t="s">
        <v>275</v>
      </c>
    </row>
    <row r="129" spans="3:15" x14ac:dyDescent="0.25">
      <c r="C129" s="44"/>
      <c r="D129" s="61">
        <f t="shared" si="4"/>
        <v>5000</v>
      </c>
      <c r="E129" s="62">
        <f t="shared" si="5"/>
        <v>0</v>
      </c>
      <c r="F129" s="62">
        <v>0</v>
      </c>
      <c r="G129" s="63">
        <f t="shared" si="6"/>
        <v>0</v>
      </c>
      <c r="H129" s="63">
        <v>0</v>
      </c>
      <c r="I129" s="64">
        <v>5000</v>
      </c>
      <c r="J129" s="1" t="s">
        <v>163</v>
      </c>
      <c r="K129" s="1" t="s">
        <v>75</v>
      </c>
      <c r="L129" s="1" t="s">
        <v>131</v>
      </c>
      <c r="M129" s="1" t="s">
        <v>16</v>
      </c>
      <c r="N129" s="2" t="s">
        <v>280</v>
      </c>
      <c r="O129" s="66" t="s">
        <v>825</v>
      </c>
    </row>
    <row r="130" spans="3:15" x14ac:dyDescent="0.25">
      <c r="C130" s="44"/>
      <c r="D130" s="61">
        <f t="shared" si="4"/>
        <v>5000</v>
      </c>
      <c r="E130" s="62">
        <f t="shared" si="5"/>
        <v>0</v>
      </c>
      <c r="F130" s="62">
        <v>0</v>
      </c>
      <c r="G130" s="63">
        <f t="shared" si="6"/>
        <v>0</v>
      </c>
      <c r="H130" s="63">
        <v>0</v>
      </c>
      <c r="I130" s="64" t="s">
        <v>554</v>
      </c>
      <c r="J130" s="1" t="s">
        <v>95</v>
      </c>
      <c r="K130" s="1" t="s">
        <v>53</v>
      </c>
      <c r="L130" s="1" t="s">
        <v>375</v>
      </c>
      <c r="M130" s="1" t="s">
        <v>16</v>
      </c>
      <c r="N130" s="2" t="s">
        <v>367</v>
      </c>
      <c r="O130" s="66" t="s">
        <v>826</v>
      </c>
    </row>
    <row r="131" spans="3:15" x14ac:dyDescent="0.25">
      <c r="C131" s="44"/>
      <c r="D131" s="61">
        <f t="shared" si="4"/>
        <v>5000</v>
      </c>
      <c r="E131" s="62">
        <f t="shared" si="5"/>
        <v>0</v>
      </c>
      <c r="F131" s="62">
        <v>0</v>
      </c>
      <c r="G131" s="63">
        <f t="shared" si="6"/>
        <v>0</v>
      </c>
      <c r="H131" s="63">
        <v>0</v>
      </c>
      <c r="I131" s="64" t="s">
        <v>554</v>
      </c>
      <c r="J131" s="1" t="s">
        <v>95</v>
      </c>
      <c r="K131" s="1" t="s">
        <v>53</v>
      </c>
      <c r="L131" s="1" t="s">
        <v>375</v>
      </c>
      <c r="M131" s="1" t="s">
        <v>16</v>
      </c>
      <c r="N131" s="2" t="s">
        <v>367</v>
      </c>
      <c r="O131" s="66" t="s">
        <v>385</v>
      </c>
    </row>
    <row r="132" spans="3:15" x14ac:dyDescent="0.25">
      <c r="C132" s="44"/>
      <c r="D132" s="61">
        <f t="shared" si="4"/>
        <v>5000</v>
      </c>
      <c r="E132" s="62">
        <f t="shared" si="5"/>
        <v>0</v>
      </c>
      <c r="F132" s="62">
        <v>0</v>
      </c>
      <c r="G132" s="63">
        <f t="shared" si="6"/>
        <v>0</v>
      </c>
      <c r="H132" s="63" t="s">
        <v>642</v>
      </c>
      <c r="I132" s="64">
        <v>5000</v>
      </c>
      <c r="J132" s="1" t="s">
        <v>95</v>
      </c>
      <c r="K132" s="1" t="s">
        <v>182</v>
      </c>
      <c r="L132" s="1" t="s">
        <v>175</v>
      </c>
      <c r="M132" s="1" t="s">
        <v>16</v>
      </c>
      <c r="N132" s="2" t="s">
        <v>827</v>
      </c>
      <c r="O132" s="66" t="s">
        <v>505</v>
      </c>
    </row>
    <row r="133" spans="3:15" x14ac:dyDescent="0.25">
      <c r="C133" s="44"/>
      <c r="D133" s="61">
        <f t="shared" si="4"/>
        <v>5100</v>
      </c>
      <c r="E133" s="62">
        <f t="shared" si="5"/>
        <v>0</v>
      </c>
      <c r="F133" s="62">
        <v>0</v>
      </c>
      <c r="G133" s="63">
        <f t="shared" si="6"/>
        <v>0</v>
      </c>
      <c r="H133" s="63">
        <v>0</v>
      </c>
      <c r="I133" s="64" t="s">
        <v>541</v>
      </c>
      <c r="J133" s="1" t="s">
        <v>130</v>
      </c>
      <c r="K133" s="1" t="s">
        <v>105</v>
      </c>
      <c r="L133" s="1" t="s">
        <v>330</v>
      </c>
      <c r="M133" s="1" t="s">
        <v>16</v>
      </c>
      <c r="N133" s="2" t="s">
        <v>315</v>
      </c>
      <c r="O133" s="66" t="s">
        <v>331</v>
      </c>
    </row>
    <row r="134" spans="3:15" x14ac:dyDescent="0.25">
      <c r="C134" s="44"/>
      <c r="D134" s="61">
        <f t="shared" si="4"/>
        <v>5280</v>
      </c>
      <c r="E134" s="62">
        <f t="shared" si="5"/>
        <v>0</v>
      </c>
      <c r="F134" s="62">
        <v>0</v>
      </c>
      <c r="G134" s="63">
        <f t="shared" si="6"/>
        <v>0</v>
      </c>
      <c r="H134" s="63">
        <v>0</v>
      </c>
      <c r="I134" s="64" t="s">
        <v>828</v>
      </c>
      <c r="J134" s="1" t="s">
        <v>95</v>
      </c>
      <c r="K134" s="1" t="s">
        <v>53</v>
      </c>
      <c r="L134" s="1" t="s">
        <v>386</v>
      </c>
      <c r="M134" s="1" t="s">
        <v>16</v>
      </c>
      <c r="N134" s="2" t="s">
        <v>367</v>
      </c>
      <c r="O134" s="66" t="s">
        <v>387</v>
      </c>
    </row>
    <row r="135" spans="3:15" x14ac:dyDescent="0.25">
      <c r="C135" s="44"/>
      <c r="D135" s="61">
        <f t="shared" si="4"/>
        <v>5400</v>
      </c>
      <c r="E135" s="62">
        <f t="shared" si="5"/>
        <v>0</v>
      </c>
      <c r="F135" s="62">
        <v>0</v>
      </c>
      <c r="G135" s="63">
        <f t="shared" si="6"/>
        <v>0</v>
      </c>
      <c r="H135" s="63">
        <v>0</v>
      </c>
      <c r="I135" s="64" t="s">
        <v>542</v>
      </c>
      <c r="J135" s="1" t="s">
        <v>95</v>
      </c>
      <c r="K135" s="1" t="s">
        <v>53</v>
      </c>
      <c r="L135" s="1" t="s">
        <v>282</v>
      </c>
      <c r="M135" s="1" t="s">
        <v>16</v>
      </c>
      <c r="N135" s="2" t="s">
        <v>369</v>
      </c>
      <c r="O135" s="66" t="s">
        <v>377</v>
      </c>
    </row>
    <row r="136" spans="3:15" x14ac:dyDescent="0.25">
      <c r="C136" s="44"/>
      <c r="D136" s="61">
        <f t="shared" ref="D136:D199" si="7">I136*M136</f>
        <v>5400</v>
      </c>
      <c r="E136" s="62">
        <f t="shared" ref="E136:E199" si="8">F136*M136</f>
        <v>0</v>
      </c>
      <c r="F136" s="62">
        <v>0</v>
      </c>
      <c r="G136" s="63">
        <f t="shared" ref="G136:G199" si="9">H136*M136</f>
        <v>0</v>
      </c>
      <c r="H136" s="63">
        <v>0</v>
      </c>
      <c r="I136" s="64" t="s">
        <v>542</v>
      </c>
      <c r="J136" s="1" t="s">
        <v>95</v>
      </c>
      <c r="K136" s="1" t="s">
        <v>182</v>
      </c>
      <c r="L136" s="1" t="s">
        <v>175</v>
      </c>
      <c r="M136" s="1" t="s">
        <v>16</v>
      </c>
      <c r="N136" s="2" t="s">
        <v>369</v>
      </c>
      <c r="O136" s="66" t="s">
        <v>379</v>
      </c>
    </row>
    <row r="137" spans="3:15" x14ac:dyDescent="0.25">
      <c r="C137" s="44"/>
      <c r="D137" s="61">
        <f t="shared" si="7"/>
        <v>5430</v>
      </c>
      <c r="E137" s="62">
        <f t="shared" si="8"/>
        <v>0</v>
      </c>
      <c r="F137" s="62">
        <v>0</v>
      </c>
      <c r="G137" s="63">
        <f t="shared" si="9"/>
        <v>0</v>
      </c>
      <c r="H137" s="63">
        <v>0</v>
      </c>
      <c r="I137" s="64" t="s">
        <v>543</v>
      </c>
      <c r="J137" s="1" t="s">
        <v>105</v>
      </c>
      <c r="K137" s="1" t="s">
        <v>186</v>
      </c>
      <c r="L137" s="1" t="s">
        <v>445</v>
      </c>
      <c r="M137" s="1" t="s">
        <v>10</v>
      </c>
      <c r="N137" s="2" t="s">
        <v>439</v>
      </c>
      <c r="O137" s="66" t="s">
        <v>446</v>
      </c>
    </row>
    <row r="138" spans="3:15" x14ac:dyDescent="0.25">
      <c r="C138" s="44"/>
      <c r="D138" s="61">
        <f t="shared" si="7"/>
        <v>5600</v>
      </c>
      <c r="E138" s="62">
        <f t="shared" si="8"/>
        <v>0</v>
      </c>
      <c r="F138" s="62">
        <v>0</v>
      </c>
      <c r="G138" s="63">
        <f t="shared" si="9"/>
        <v>0</v>
      </c>
      <c r="H138" s="63">
        <v>0</v>
      </c>
      <c r="I138" s="64" t="s">
        <v>829</v>
      </c>
      <c r="J138" s="1" t="s">
        <v>95</v>
      </c>
      <c r="K138" s="1" t="s">
        <v>53</v>
      </c>
      <c r="L138" s="1" t="s">
        <v>154</v>
      </c>
      <c r="M138" s="1" t="s">
        <v>16</v>
      </c>
      <c r="N138" s="2" t="s">
        <v>367</v>
      </c>
      <c r="O138" s="66" t="s">
        <v>388</v>
      </c>
    </row>
    <row r="139" spans="3:15" x14ac:dyDescent="0.25">
      <c r="C139" s="44"/>
      <c r="D139" s="61">
        <f t="shared" si="7"/>
        <v>5625</v>
      </c>
      <c r="E139" s="62">
        <f t="shared" si="8"/>
        <v>0</v>
      </c>
      <c r="F139" s="62">
        <v>0</v>
      </c>
      <c r="G139" s="63">
        <f t="shared" si="9"/>
        <v>0</v>
      </c>
      <c r="H139" s="63">
        <v>0</v>
      </c>
      <c r="I139" s="64" t="s">
        <v>830</v>
      </c>
      <c r="J139" s="1" t="s">
        <v>105</v>
      </c>
      <c r="K139" s="1" t="s">
        <v>186</v>
      </c>
      <c r="L139" s="1" t="s">
        <v>831</v>
      </c>
      <c r="M139" s="1" t="s">
        <v>16</v>
      </c>
      <c r="N139" s="2" t="s">
        <v>439</v>
      </c>
      <c r="O139" s="66" t="s">
        <v>454</v>
      </c>
    </row>
    <row r="140" spans="3:15" x14ac:dyDescent="0.25">
      <c r="C140" s="44"/>
      <c r="D140" s="61">
        <f t="shared" si="7"/>
        <v>5700</v>
      </c>
      <c r="E140" s="62">
        <f t="shared" si="8"/>
        <v>0</v>
      </c>
      <c r="F140" s="62">
        <v>0</v>
      </c>
      <c r="G140" s="63">
        <f t="shared" si="9"/>
        <v>0</v>
      </c>
      <c r="H140" s="63">
        <v>0</v>
      </c>
      <c r="I140" s="64" t="s">
        <v>832</v>
      </c>
      <c r="J140" s="1" t="s">
        <v>95</v>
      </c>
      <c r="K140" s="1" t="s">
        <v>53</v>
      </c>
      <c r="L140" s="1" t="s">
        <v>389</v>
      </c>
      <c r="M140" s="1" t="s">
        <v>16</v>
      </c>
      <c r="N140" s="2" t="s">
        <v>367</v>
      </c>
      <c r="O140" s="66" t="s">
        <v>390</v>
      </c>
    </row>
    <row r="141" spans="3:15" x14ac:dyDescent="0.25">
      <c r="C141" s="44"/>
      <c r="D141" s="61">
        <f t="shared" si="7"/>
        <v>5850</v>
      </c>
      <c r="E141" s="62">
        <f t="shared" si="8"/>
        <v>0</v>
      </c>
      <c r="F141" s="62">
        <v>0</v>
      </c>
      <c r="G141" s="63">
        <f t="shared" si="9"/>
        <v>0</v>
      </c>
      <c r="H141" s="63">
        <v>0</v>
      </c>
      <c r="I141" s="64" t="s">
        <v>544</v>
      </c>
      <c r="J141" s="1" t="s">
        <v>105</v>
      </c>
      <c r="K141" s="1" t="s">
        <v>186</v>
      </c>
      <c r="L141" s="1" t="s">
        <v>162</v>
      </c>
      <c r="M141" s="1" t="s">
        <v>10</v>
      </c>
      <c r="N141" s="2" t="s">
        <v>439</v>
      </c>
      <c r="O141" s="66" t="s">
        <v>447</v>
      </c>
    </row>
    <row r="142" spans="3:15" x14ac:dyDescent="0.25">
      <c r="C142" s="44"/>
      <c r="D142" s="61">
        <f t="shared" si="7"/>
        <v>5850</v>
      </c>
      <c r="E142" s="62">
        <f t="shared" si="8"/>
        <v>0</v>
      </c>
      <c r="F142" s="62">
        <v>0</v>
      </c>
      <c r="G142" s="63">
        <f t="shared" si="9"/>
        <v>0</v>
      </c>
      <c r="H142" s="63">
        <v>0</v>
      </c>
      <c r="I142" s="64" t="s">
        <v>544</v>
      </c>
      <c r="J142" s="1" t="s">
        <v>105</v>
      </c>
      <c r="K142" s="1" t="s">
        <v>186</v>
      </c>
      <c r="L142" s="1" t="s">
        <v>162</v>
      </c>
      <c r="M142" s="1" t="s">
        <v>10</v>
      </c>
      <c r="N142" s="2" t="s">
        <v>439</v>
      </c>
      <c r="O142" s="66" t="s">
        <v>448</v>
      </c>
    </row>
    <row r="143" spans="3:15" x14ac:dyDescent="0.25">
      <c r="C143" s="44"/>
      <c r="D143" s="61">
        <f t="shared" si="7"/>
        <v>5960</v>
      </c>
      <c r="E143" s="62">
        <f t="shared" si="8"/>
        <v>0</v>
      </c>
      <c r="F143" s="62">
        <v>0</v>
      </c>
      <c r="G143" s="63">
        <f t="shared" si="9"/>
        <v>0</v>
      </c>
      <c r="H143" s="63">
        <v>0</v>
      </c>
      <c r="I143" s="64" t="s">
        <v>833</v>
      </c>
      <c r="J143" s="1" t="s">
        <v>95</v>
      </c>
      <c r="K143" s="1" t="s">
        <v>53</v>
      </c>
      <c r="L143" s="1" t="s">
        <v>392</v>
      </c>
      <c r="M143" s="1" t="s">
        <v>16</v>
      </c>
      <c r="N143" s="2" t="s">
        <v>367</v>
      </c>
      <c r="O143" s="66" t="s">
        <v>393</v>
      </c>
    </row>
    <row r="144" spans="3:15" x14ac:dyDescent="0.25">
      <c r="C144" s="44" t="s">
        <v>834</v>
      </c>
      <c r="D144" s="61">
        <f t="shared" si="7"/>
        <v>6000</v>
      </c>
      <c r="E144" s="62">
        <f t="shared" si="8"/>
        <v>0</v>
      </c>
      <c r="F144" s="62">
        <v>0</v>
      </c>
      <c r="G144" s="63">
        <f t="shared" si="9"/>
        <v>0</v>
      </c>
      <c r="H144" s="63">
        <v>0</v>
      </c>
      <c r="I144" s="64">
        <v>1500</v>
      </c>
      <c r="J144" s="1" t="s">
        <v>248</v>
      </c>
      <c r="K144" s="1" t="s">
        <v>186</v>
      </c>
      <c r="L144" s="1" t="s">
        <v>186</v>
      </c>
      <c r="M144" s="77">
        <v>4</v>
      </c>
      <c r="N144" s="2" t="s">
        <v>253</v>
      </c>
      <c r="O144" s="66" t="s">
        <v>254</v>
      </c>
    </row>
    <row r="145" spans="3:15" x14ac:dyDescent="0.25">
      <c r="C145" s="44"/>
      <c r="D145" s="61">
        <f t="shared" si="7"/>
        <v>6000</v>
      </c>
      <c r="E145" s="62">
        <f t="shared" si="8"/>
        <v>0</v>
      </c>
      <c r="F145" s="62"/>
      <c r="G145" s="63">
        <f t="shared" si="9"/>
        <v>0</v>
      </c>
      <c r="H145" s="63"/>
      <c r="I145" s="64">
        <v>6000</v>
      </c>
      <c r="J145" s="1" t="s">
        <v>95</v>
      </c>
      <c r="K145" s="1" t="s">
        <v>182</v>
      </c>
      <c r="L145" s="1" t="s">
        <v>259</v>
      </c>
      <c r="M145" s="1" t="s">
        <v>16</v>
      </c>
      <c r="N145" s="41" t="s">
        <v>292</v>
      </c>
      <c r="O145" s="66" t="s">
        <v>293</v>
      </c>
    </row>
    <row r="146" spans="3:15" x14ac:dyDescent="0.25">
      <c r="C146" s="44"/>
      <c r="D146" s="61">
        <f t="shared" si="7"/>
        <v>6000</v>
      </c>
      <c r="E146" s="62">
        <f t="shared" si="8"/>
        <v>0</v>
      </c>
      <c r="F146" s="62">
        <v>0</v>
      </c>
      <c r="G146" s="63">
        <f t="shared" si="9"/>
        <v>0</v>
      </c>
      <c r="H146" s="63">
        <v>0</v>
      </c>
      <c r="I146" s="64" t="s">
        <v>835</v>
      </c>
      <c r="J146" s="1" t="s">
        <v>95</v>
      </c>
      <c r="K146" s="1" t="s">
        <v>53</v>
      </c>
      <c r="L146" s="1" t="s">
        <v>175</v>
      </c>
      <c r="M146" s="1" t="s">
        <v>16</v>
      </c>
      <c r="N146" s="2" t="s">
        <v>367</v>
      </c>
      <c r="O146" s="66" t="s">
        <v>397</v>
      </c>
    </row>
    <row r="147" spans="3:15" x14ac:dyDescent="0.25">
      <c r="C147" s="44"/>
      <c r="D147" s="61">
        <f t="shared" si="7"/>
        <v>6760</v>
      </c>
      <c r="E147" s="62">
        <f t="shared" si="8"/>
        <v>0</v>
      </c>
      <c r="F147" s="62">
        <v>0</v>
      </c>
      <c r="G147" s="63">
        <f t="shared" si="9"/>
        <v>0</v>
      </c>
      <c r="H147" s="63">
        <v>0</v>
      </c>
      <c r="I147" s="64" t="s">
        <v>836</v>
      </c>
      <c r="J147" s="1" t="s">
        <v>95</v>
      </c>
      <c r="K147" s="1" t="s">
        <v>53</v>
      </c>
      <c r="L147" s="1" t="s">
        <v>282</v>
      </c>
      <c r="M147" s="1" t="s">
        <v>16</v>
      </c>
      <c r="N147" s="2" t="s">
        <v>358</v>
      </c>
      <c r="O147" s="66" t="s">
        <v>382</v>
      </c>
    </row>
    <row r="148" spans="3:15" x14ac:dyDescent="0.25">
      <c r="C148" s="44"/>
      <c r="D148" s="61">
        <f t="shared" si="7"/>
        <v>7000</v>
      </c>
      <c r="E148" s="62">
        <f t="shared" si="8"/>
        <v>0</v>
      </c>
      <c r="F148" s="62">
        <v>0</v>
      </c>
      <c r="G148" s="63">
        <f t="shared" si="9"/>
        <v>0</v>
      </c>
      <c r="H148" s="63">
        <v>0</v>
      </c>
      <c r="I148" s="64">
        <v>7000</v>
      </c>
      <c r="J148" s="1" t="s">
        <v>95</v>
      </c>
      <c r="K148" s="1" t="s">
        <v>53</v>
      </c>
      <c r="L148" s="1" t="s">
        <v>76</v>
      </c>
      <c r="M148" s="1" t="s">
        <v>16</v>
      </c>
      <c r="N148" s="2" t="s">
        <v>358</v>
      </c>
      <c r="O148" s="66" t="s">
        <v>501</v>
      </c>
    </row>
    <row r="149" spans="3:15" x14ac:dyDescent="0.25">
      <c r="C149" s="44"/>
      <c r="D149" s="61">
        <f t="shared" si="7"/>
        <v>7020</v>
      </c>
      <c r="E149" s="62">
        <f t="shared" si="8"/>
        <v>0</v>
      </c>
      <c r="F149" s="62">
        <v>0</v>
      </c>
      <c r="G149" s="63">
        <f t="shared" si="9"/>
        <v>0</v>
      </c>
      <c r="H149" s="63">
        <v>0</v>
      </c>
      <c r="I149" s="64" t="s">
        <v>837</v>
      </c>
      <c r="J149" s="1" t="s">
        <v>95</v>
      </c>
      <c r="K149" s="1" t="s">
        <v>53</v>
      </c>
      <c r="L149" s="1" t="s">
        <v>380</v>
      </c>
      <c r="M149" s="1" t="s">
        <v>16</v>
      </c>
      <c r="N149" s="2" t="s">
        <v>369</v>
      </c>
      <c r="O149" s="66" t="s">
        <v>381</v>
      </c>
    </row>
    <row r="150" spans="3:15" x14ac:dyDescent="0.25">
      <c r="C150" s="44"/>
      <c r="D150" s="61">
        <f t="shared" si="7"/>
        <v>7200</v>
      </c>
      <c r="E150" s="62">
        <f t="shared" si="8"/>
        <v>0</v>
      </c>
      <c r="F150" s="62" t="s">
        <v>642</v>
      </c>
      <c r="G150" s="63">
        <f t="shared" si="9"/>
        <v>0</v>
      </c>
      <c r="H150" s="63" t="s">
        <v>642</v>
      </c>
      <c r="I150" s="64">
        <v>600</v>
      </c>
      <c r="J150" s="1" t="s">
        <v>14</v>
      </c>
      <c r="K150" s="1" t="s">
        <v>273</v>
      </c>
      <c r="L150" s="1" t="s">
        <v>209</v>
      </c>
      <c r="M150" s="77">
        <v>12</v>
      </c>
      <c r="N150" s="2" t="s">
        <v>518</v>
      </c>
      <c r="O150" s="66" t="s">
        <v>519</v>
      </c>
    </row>
    <row r="151" spans="3:15" x14ac:dyDescent="0.25">
      <c r="C151" s="44"/>
      <c r="D151" s="61">
        <f t="shared" si="7"/>
        <v>7240</v>
      </c>
      <c r="E151" s="62">
        <f t="shared" si="8"/>
        <v>0</v>
      </c>
      <c r="F151" s="62">
        <v>0</v>
      </c>
      <c r="G151" s="63">
        <f t="shared" si="9"/>
        <v>0</v>
      </c>
      <c r="H151" s="63">
        <v>0</v>
      </c>
      <c r="I151" s="64" t="s">
        <v>838</v>
      </c>
      <c r="J151" s="1" t="s">
        <v>95</v>
      </c>
      <c r="K151" s="1" t="s">
        <v>53</v>
      </c>
      <c r="L151" s="1" t="s">
        <v>394</v>
      </c>
      <c r="M151" s="1" t="s">
        <v>16</v>
      </c>
      <c r="N151" s="2" t="s">
        <v>367</v>
      </c>
      <c r="O151" s="66" t="s">
        <v>396</v>
      </c>
    </row>
    <row r="152" spans="3:15" x14ac:dyDescent="0.25">
      <c r="C152" s="44"/>
      <c r="D152" s="61">
        <f t="shared" si="7"/>
        <v>7350</v>
      </c>
      <c r="E152" s="62">
        <f t="shared" si="8"/>
        <v>0</v>
      </c>
      <c r="F152" s="62">
        <v>0</v>
      </c>
      <c r="G152" s="63">
        <f t="shared" si="9"/>
        <v>0</v>
      </c>
      <c r="H152" s="63">
        <v>0</v>
      </c>
      <c r="I152" s="64" t="s">
        <v>545</v>
      </c>
      <c r="J152" s="1" t="s">
        <v>130</v>
      </c>
      <c r="K152" s="1" t="s">
        <v>105</v>
      </c>
      <c r="L152" s="1" t="s">
        <v>311</v>
      </c>
      <c r="M152" s="1" t="s">
        <v>70</v>
      </c>
      <c r="N152" s="2" t="s">
        <v>312</v>
      </c>
      <c r="O152" s="66" t="s">
        <v>313</v>
      </c>
    </row>
    <row r="153" spans="3:15" x14ac:dyDescent="0.25">
      <c r="C153" s="44"/>
      <c r="D153" s="61">
        <f t="shared" si="7"/>
        <v>7440</v>
      </c>
      <c r="E153" s="62">
        <f t="shared" si="8"/>
        <v>0</v>
      </c>
      <c r="F153" s="62">
        <v>0</v>
      </c>
      <c r="G153" s="63">
        <f t="shared" si="9"/>
        <v>0</v>
      </c>
      <c r="H153" s="63">
        <v>0</v>
      </c>
      <c r="I153" s="64" t="s">
        <v>839</v>
      </c>
      <c r="J153" s="1" t="s">
        <v>95</v>
      </c>
      <c r="K153" s="1" t="s">
        <v>53</v>
      </c>
      <c r="L153" s="1" t="s">
        <v>314</v>
      </c>
      <c r="M153" s="1" t="s">
        <v>16</v>
      </c>
      <c r="N153" s="2" t="s">
        <v>367</v>
      </c>
      <c r="O153" s="66" t="s">
        <v>391</v>
      </c>
    </row>
    <row r="154" spans="3:15" x14ac:dyDescent="0.25">
      <c r="C154" s="44"/>
      <c r="D154" s="61">
        <f t="shared" si="7"/>
        <v>7650</v>
      </c>
      <c r="E154" s="62">
        <f t="shared" si="8"/>
        <v>0</v>
      </c>
      <c r="F154" s="62">
        <v>0</v>
      </c>
      <c r="G154" s="63">
        <f t="shared" si="9"/>
        <v>0</v>
      </c>
      <c r="H154" s="63">
        <v>0</v>
      </c>
      <c r="I154" s="64" t="s">
        <v>546</v>
      </c>
      <c r="J154" s="1" t="s">
        <v>130</v>
      </c>
      <c r="K154" s="1" t="s">
        <v>105</v>
      </c>
      <c r="L154" s="1" t="s">
        <v>314</v>
      </c>
      <c r="M154" s="1" t="s">
        <v>70</v>
      </c>
      <c r="N154" s="2" t="s">
        <v>315</v>
      </c>
      <c r="O154" s="66" t="s">
        <v>316</v>
      </c>
    </row>
    <row r="155" spans="3:15" x14ac:dyDescent="0.25">
      <c r="C155" s="44"/>
      <c r="D155" s="61">
        <f t="shared" si="7"/>
        <v>1500000</v>
      </c>
      <c r="E155" s="62">
        <f t="shared" si="8"/>
        <v>0</v>
      </c>
      <c r="F155" s="62">
        <v>0</v>
      </c>
      <c r="G155" s="63">
        <f t="shared" si="9"/>
        <v>0</v>
      </c>
      <c r="H155" s="63">
        <v>0</v>
      </c>
      <c r="I155" s="64">
        <v>1500000</v>
      </c>
      <c r="J155" s="85" t="s">
        <v>24</v>
      </c>
      <c r="K155" s="85" t="s">
        <v>25</v>
      </c>
      <c r="L155" s="85" t="s">
        <v>26</v>
      </c>
      <c r="M155" s="85" t="s">
        <v>16</v>
      </c>
      <c r="N155" s="86" t="s">
        <v>840</v>
      </c>
      <c r="O155" s="66" t="s">
        <v>28</v>
      </c>
    </row>
    <row r="156" spans="3:15" x14ac:dyDescent="0.25">
      <c r="C156" s="44"/>
      <c r="D156" s="61">
        <f t="shared" si="7"/>
        <v>3000000</v>
      </c>
      <c r="E156" s="62">
        <f t="shared" si="8"/>
        <v>0</v>
      </c>
      <c r="F156" s="62">
        <v>0</v>
      </c>
      <c r="G156" s="63">
        <f t="shared" si="9"/>
        <v>0</v>
      </c>
      <c r="H156" s="63">
        <v>0</v>
      </c>
      <c r="I156" s="64">
        <v>3000000</v>
      </c>
      <c r="J156" s="85" t="s">
        <v>29</v>
      </c>
      <c r="K156" s="85" t="s">
        <v>30</v>
      </c>
      <c r="L156" s="85" t="s">
        <v>31</v>
      </c>
      <c r="M156" s="85" t="s">
        <v>16</v>
      </c>
      <c r="N156" s="86" t="s">
        <v>841</v>
      </c>
      <c r="O156" s="66" t="s">
        <v>33</v>
      </c>
    </row>
    <row r="157" spans="3:15" x14ac:dyDescent="0.25">
      <c r="C157" s="44"/>
      <c r="D157" s="61">
        <f t="shared" si="7"/>
        <v>7800</v>
      </c>
      <c r="E157" s="62">
        <f t="shared" si="8"/>
        <v>0</v>
      </c>
      <c r="F157" s="62">
        <v>0</v>
      </c>
      <c r="G157" s="63">
        <f t="shared" si="9"/>
        <v>0</v>
      </c>
      <c r="H157" s="63">
        <v>0</v>
      </c>
      <c r="I157" s="64" t="s">
        <v>842</v>
      </c>
      <c r="J157" s="1" t="s">
        <v>95</v>
      </c>
      <c r="K157" s="1" t="s">
        <v>53</v>
      </c>
      <c r="L157" s="1" t="s">
        <v>380</v>
      </c>
      <c r="M157" s="1" t="s">
        <v>16</v>
      </c>
      <c r="N157" s="2" t="s">
        <v>367</v>
      </c>
      <c r="O157" s="66" t="s">
        <v>398</v>
      </c>
    </row>
    <row r="158" spans="3:15" x14ac:dyDescent="0.25">
      <c r="C158" s="44"/>
      <c r="D158" s="61">
        <f t="shared" si="7"/>
        <v>7800</v>
      </c>
      <c r="E158" s="62">
        <f t="shared" si="8"/>
        <v>0</v>
      </c>
      <c r="F158" s="62">
        <v>0</v>
      </c>
      <c r="G158" s="63">
        <f t="shared" si="9"/>
        <v>0</v>
      </c>
      <c r="H158" s="63">
        <v>0</v>
      </c>
      <c r="I158" s="64" t="s">
        <v>547</v>
      </c>
      <c r="J158" s="1" t="s">
        <v>105</v>
      </c>
      <c r="K158" s="1" t="s">
        <v>186</v>
      </c>
      <c r="L158" s="1" t="s">
        <v>282</v>
      </c>
      <c r="M158" s="1" t="s">
        <v>10</v>
      </c>
      <c r="N158" s="2" t="s">
        <v>439</v>
      </c>
      <c r="O158" s="66" t="s">
        <v>450</v>
      </c>
    </row>
    <row r="159" spans="3:15" x14ac:dyDescent="0.25">
      <c r="C159" s="44"/>
      <c r="D159" s="61">
        <f t="shared" si="7"/>
        <v>7875</v>
      </c>
      <c r="E159" s="62">
        <f t="shared" si="8"/>
        <v>0</v>
      </c>
      <c r="F159" s="62">
        <v>0</v>
      </c>
      <c r="G159" s="63">
        <f t="shared" si="9"/>
        <v>0</v>
      </c>
      <c r="H159" s="63">
        <v>0</v>
      </c>
      <c r="I159" s="64" t="s">
        <v>548</v>
      </c>
      <c r="J159" s="1" t="s">
        <v>105</v>
      </c>
      <c r="K159" s="1" t="s">
        <v>186</v>
      </c>
      <c r="L159" s="1" t="s">
        <v>180</v>
      </c>
      <c r="M159" s="1" t="s">
        <v>70</v>
      </c>
      <c r="N159" s="2" t="s">
        <v>439</v>
      </c>
      <c r="O159" s="66" t="s">
        <v>442</v>
      </c>
    </row>
    <row r="160" spans="3:15" x14ac:dyDescent="0.25">
      <c r="C160" s="44"/>
      <c r="D160" s="61">
        <f t="shared" si="7"/>
        <v>8000</v>
      </c>
      <c r="E160" s="62">
        <f t="shared" si="8"/>
        <v>0</v>
      </c>
      <c r="F160" s="62">
        <v>0</v>
      </c>
      <c r="G160" s="63">
        <f t="shared" si="9"/>
        <v>0</v>
      </c>
      <c r="H160" s="63">
        <v>0</v>
      </c>
      <c r="I160" s="64" t="s">
        <v>549</v>
      </c>
      <c r="J160" s="1" t="s">
        <v>95</v>
      </c>
      <c r="K160" s="1" t="s">
        <v>53</v>
      </c>
      <c r="L160" s="1" t="s">
        <v>76</v>
      </c>
      <c r="M160" s="1" t="s">
        <v>10</v>
      </c>
      <c r="N160" s="2" t="s">
        <v>367</v>
      </c>
      <c r="O160" s="66" t="s">
        <v>368</v>
      </c>
    </row>
    <row r="161" spans="3:15" x14ac:dyDescent="0.25">
      <c r="C161" s="44"/>
      <c r="D161" s="61">
        <f t="shared" si="7"/>
        <v>8340</v>
      </c>
      <c r="E161" s="62">
        <f t="shared" si="8"/>
        <v>0</v>
      </c>
      <c r="F161" s="62">
        <v>0</v>
      </c>
      <c r="G161" s="63">
        <f t="shared" si="9"/>
        <v>0</v>
      </c>
      <c r="H161" s="63">
        <v>0</v>
      </c>
      <c r="I161" s="64" t="s">
        <v>550</v>
      </c>
      <c r="J161" s="1" t="s">
        <v>105</v>
      </c>
      <c r="K161" s="1" t="s">
        <v>186</v>
      </c>
      <c r="L161" s="1" t="s">
        <v>375</v>
      </c>
      <c r="M161" s="1" t="s">
        <v>10</v>
      </c>
      <c r="N161" s="2" t="s">
        <v>439</v>
      </c>
      <c r="O161" s="66" t="s">
        <v>502</v>
      </c>
    </row>
    <row r="162" spans="3:15" x14ac:dyDescent="0.25">
      <c r="C162" s="44"/>
      <c r="D162" s="61">
        <f t="shared" si="7"/>
        <v>8400</v>
      </c>
      <c r="E162" s="62">
        <f t="shared" si="8"/>
        <v>0</v>
      </c>
      <c r="F162" s="62">
        <v>0</v>
      </c>
      <c r="G162" s="63">
        <f t="shared" si="9"/>
        <v>0</v>
      </c>
      <c r="H162" s="63">
        <v>0</v>
      </c>
      <c r="I162" s="64" t="s">
        <v>551</v>
      </c>
      <c r="J162" s="1" t="s">
        <v>130</v>
      </c>
      <c r="K162" s="1" t="s">
        <v>105</v>
      </c>
      <c r="L162" s="1" t="s">
        <v>324</v>
      </c>
      <c r="M162" s="1" t="s">
        <v>10</v>
      </c>
      <c r="N162" s="2" t="s">
        <v>315</v>
      </c>
      <c r="O162" s="66" t="s">
        <v>325</v>
      </c>
    </row>
    <row r="163" spans="3:15" x14ac:dyDescent="0.25">
      <c r="C163" s="44"/>
      <c r="D163" s="61">
        <f t="shared" si="7"/>
        <v>9000</v>
      </c>
      <c r="E163" s="62">
        <f t="shared" si="8"/>
        <v>0</v>
      </c>
      <c r="F163" s="62">
        <v>0</v>
      </c>
      <c r="G163" s="63">
        <f t="shared" si="9"/>
        <v>0</v>
      </c>
      <c r="H163" s="63">
        <v>0</v>
      </c>
      <c r="I163" s="64" t="s">
        <v>552</v>
      </c>
      <c r="J163" s="1" t="s">
        <v>95</v>
      </c>
      <c r="K163" s="1" t="s">
        <v>95</v>
      </c>
      <c r="L163" s="1" t="s">
        <v>375</v>
      </c>
      <c r="M163" s="1" t="s">
        <v>10</v>
      </c>
      <c r="N163" s="2" t="s">
        <v>369</v>
      </c>
      <c r="O163" s="66" t="s">
        <v>376</v>
      </c>
    </row>
    <row r="164" spans="3:15" x14ac:dyDescent="0.25">
      <c r="C164" s="44"/>
      <c r="D164" s="61">
        <f t="shared" si="7"/>
        <v>9000</v>
      </c>
      <c r="E164" s="62">
        <f t="shared" si="8"/>
        <v>0</v>
      </c>
      <c r="F164" s="62">
        <v>0</v>
      </c>
      <c r="G164" s="63">
        <f t="shared" si="9"/>
        <v>0</v>
      </c>
      <c r="H164" s="63">
        <v>0</v>
      </c>
      <c r="I164" s="64" t="s">
        <v>552</v>
      </c>
      <c r="J164" s="1" t="s">
        <v>105</v>
      </c>
      <c r="K164" s="1" t="s">
        <v>223</v>
      </c>
      <c r="L164" s="1" t="s">
        <v>69</v>
      </c>
      <c r="M164" s="1" t="s">
        <v>10</v>
      </c>
      <c r="N164" s="2" t="s">
        <v>463</v>
      </c>
      <c r="O164" s="66" t="s">
        <v>464</v>
      </c>
    </row>
    <row r="165" spans="3:15" x14ac:dyDescent="0.25">
      <c r="C165" s="44"/>
      <c r="D165" s="61">
        <f t="shared" si="7"/>
        <v>9000</v>
      </c>
      <c r="E165" s="62">
        <f t="shared" si="8"/>
        <v>0</v>
      </c>
      <c r="F165" s="62">
        <v>0</v>
      </c>
      <c r="G165" s="63">
        <f t="shared" si="9"/>
        <v>0</v>
      </c>
      <c r="H165" s="63">
        <v>0</v>
      </c>
      <c r="I165" s="64" t="s">
        <v>562</v>
      </c>
      <c r="J165" s="1" t="s">
        <v>95</v>
      </c>
      <c r="K165" s="1" t="s">
        <v>53</v>
      </c>
      <c r="L165" s="1" t="s">
        <v>108</v>
      </c>
      <c r="M165" s="1" t="s">
        <v>16</v>
      </c>
      <c r="N165" s="2" t="s">
        <v>367</v>
      </c>
      <c r="O165" s="66" t="s">
        <v>500</v>
      </c>
    </row>
    <row r="166" spans="3:15" x14ac:dyDescent="0.25">
      <c r="C166" s="44"/>
      <c r="D166" s="61">
        <f t="shared" si="7"/>
        <v>9240</v>
      </c>
      <c r="E166" s="62">
        <f t="shared" si="8"/>
        <v>0</v>
      </c>
      <c r="F166" s="62">
        <v>0</v>
      </c>
      <c r="G166" s="63">
        <f t="shared" si="9"/>
        <v>0</v>
      </c>
      <c r="H166" s="63">
        <v>0</v>
      </c>
      <c r="I166" s="64" t="s">
        <v>553</v>
      </c>
      <c r="J166" s="1" t="s">
        <v>105</v>
      </c>
      <c r="K166" s="1" t="s">
        <v>186</v>
      </c>
      <c r="L166" s="1" t="s">
        <v>168</v>
      </c>
      <c r="M166" s="1" t="s">
        <v>60</v>
      </c>
      <c r="N166" s="2" t="s">
        <v>439</v>
      </c>
      <c r="O166" s="66" t="s">
        <v>440</v>
      </c>
    </row>
    <row r="167" spans="3:15" x14ac:dyDescent="0.25">
      <c r="C167" s="44"/>
      <c r="D167" s="61">
        <f t="shared" si="7"/>
        <v>9450</v>
      </c>
      <c r="E167" s="62">
        <f t="shared" si="8"/>
        <v>0</v>
      </c>
      <c r="F167" s="62">
        <v>0</v>
      </c>
      <c r="G167" s="63">
        <f t="shared" si="9"/>
        <v>0</v>
      </c>
      <c r="H167" s="63">
        <v>0</v>
      </c>
      <c r="I167" s="64" t="s">
        <v>843</v>
      </c>
      <c r="J167" s="1" t="s">
        <v>95</v>
      </c>
      <c r="K167" s="1" t="s">
        <v>53</v>
      </c>
      <c r="L167" s="1" t="s">
        <v>120</v>
      </c>
      <c r="M167" s="1" t="s">
        <v>16</v>
      </c>
      <c r="N167" s="2" t="s">
        <v>497</v>
      </c>
      <c r="O167" s="66" t="s">
        <v>844</v>
      </c>
    </row>
    <row r="168" spans="3:15" x14ac:dyDescent="0.25">
      <c r="C168" s="44"/>
      <c r="D168" s="61">
        <f t="shared" si="7"/>
        <v>10000</v>
      </c>
      <c r="E168" s="62">
        <f t="shared" si="8"/>
        <v>0</v>
      </c>
      <c r="F168" s="62"/>
      <c r="G168" s="63">
        <f t="shared" si="9"/>
        <v>0</v>
      </c>
      <c r="H168" s="63"/>
      <c r="I168" s="64" t="s">
        <v>845</v>
      </c>
      <c r="J168" s="1" t="s">
        <v>248</v>
      </c>
      <c r="K168" s="1" t="s">
        <v>53</v>
      </c>
      <c r="L168" s="1" t="s">
        <v>53</v>
      </c>
      <c r="M168" s="1" t="s">
        <v>16</v>
      </c>
      <c r="N168" s="2" t="s">
        <v>249</v>
      </c>
      <c r="O168" s="66" t="s">
        <v>250</v>
      </c>
    </row>
    <row r="169" spans="3:15" x14ac:dyDescent="0.25">
      <c r="C169" s="44"/>
      <c r="D169" s="61">
        <f t="shared" si="7"/>
        <v>10000</v>
      </c>
      <c r="E169" s="62">
        <f t="shared" si="8"/>
        <v>0</v>
      </c>
      <c r="F169" s="62"/>
      <c r="G169" s="63">
        <f t="shared" si="9"/>
        <v>0</v>
      </c>
      <c r="H169" s="63"/>
      <c r="I169" s="64" t="s">
        <v>845</v>
      </c>
      <c r="J169" s="1" t="s">
        <v>248</v>
      </c>
      <c r="K169" s="1" t="s">
        <v>53</v>
      </c>
      <c r="L169" s="1" t="s">
        <v>53</v>
      </c>
      <c r="M169" s="1" t="s">
        <v>16</v>
      </c>
      <c r="N169" s="2" t="s">
        <v>249</v>
      </c>
      <c r="O169" s="66" t="s">
        <v>251</v>
      </c>
    </row>
    <row r="170" spans="3:15" x14ac:dyDescent="0.25">
      <c r="C170" s="44"/>
      <c r="D170" s="61">
        <f t="shared" si="7"/>
        <v>10000</v>
      </c>
      <c r="E170" s="62">
        <f t="shared" si="8"/>
        <v>0</v>
      </c>
      <c r="F170" s="62">
        <v>0</v>
      </c>
      <c r="G170" s="63">
        <f t="shared" si="9"/>
        <v>0</v>
      </c>
      <c r="H170" s="63">
        <v>0</v>
      </c>
      <c r="I170" s="64">
        <v>5000</v>
      </c>
      <c r="J170" s="1" t="s">
        <v>105</v>
      </c>
      <c r="K170" s="1" t="s">
        <v>338</v>
      </c>
      <c r="L170" s="1" t="s">
        <v>136</v>
      </c>
      <c r="M170" s="1" t="s">
        <v>10</v>
      </c>
      <c r="N170" s="2" t="s">
        <v>339</v>
      </c>
      <c r="O170" s="66" t="s">
        <v>340</v>
      </c>
    </row>
    <row r="171" spans="3:15" x14ac:dyDescent="0.25">
      <c r="C171" s="44"/>
      <c r="D171" s="61">
        <f t="shared" si="7"/>
        <v>10000</v>
      </c>
      <c r="E171" s="62">
        <f t="shared" si="8"/>
        <v>0</v>
      </c>
      <c r="F171" s="62">
        <v>0</v>
      </c>
      <c r="G171" s="63">
        <f t="shared" si="9"/>
        <v>0</v>
      </c>
      <c r="H171" s="63">
        <v>0</v>
      </c>
      <c r="I171" s="64">
        <v>5000</v>
      </c>
      <c r="J171" s="1" t="s">
        <v>105</v>
      </c>
      <c r="K171" s="1" t="s">
        <v>338</v>
      </c>
      <c r="L171" s="1" t="s">
        <v>53</v>
      </c>
      <c r="M171" s="1" t="s">
        <v>10</v>
      </c>
      <c r="N171" s="2" t="s">
        <v>339</v>
      </c>
      <c r="O171" s="66" t="s">
        <v>341</v>
      </c>
    </row>
    <row r="172" spans="3:15" x14ac:dyDescent="0.25">
      <c r="C172" s="44"/>
      <c r="D172" s="61">
        <f t="shared" si="7"/>
        <v>10000</v>
      </c>
      <c r="E172" s="62">
        <f t="shared" si="8"/>
        <v>0</v>
      </c>
      <c r="F172" s="62">
        <v>0</v>
      </c>
      <c r="G172" s="63">
        <f t="shared" si="9"/>
        <v>0</v>
      </c>
      <c r="H172" s="63">
        <v>0</v>
      </c>
      <c r="I172" s="64" t="s">
        <v>554</v>
      </c>
      <c r="J172" s="1" t="s">
        <v>138</v>
      </c>
      <c r="K172" s="1" t="s">
        <v>145</v>
      </c>
      <c r="L172" s="1" t="s">
        <v>136</v>
      </c>
      <c r="M172" s="1" t="s">
        <v>10</v>
      </c>
      <c r="N172" s="2" t="s">
        <v>342</v>
      </c>
      <c r="O172" s="66" t="s">
        <v>343</v>
      </c>
    </row>
    <row r="173" spans="3:15" x14ac:dyDescent="0.25">
      <c r="C173" s="44"/>
      <c r="D173" s="61">
        <f t="shared" si="7"/>
        <v>10000</v>
      </c>
      <c r="E173" s="62">
        <f t="shared" si="8"/>
        <v>0</v>
      </c>
      <c r="F173" s="62">
        <v>0</v>
      </c>
      <c r="G173" s="63">
        <f t="shared" si="9"/>
        <v>0</v>
      </c>
      <c r="H173" s="63">
        <v>0</v>
      </c>
      <c r="I173" s="64">
        <v>10000</v>
      </c>
      <c r="J173" s="1" t="s">
        <v>95</v>
      </c>
      <c r="K173" s="1" t="s">
        <v>53</v>
      </c>
      <c r="L173" s="1" t="s">
        <v>260</v>
      </c>
      <c r="M173" s="1" t="s">
        <v>16</v>
      </c>
      <c r="N173" s="2" t="s">
        <v>497</v>
      </c>
      <c r="O173" s="66" t="s">
        <v>846</v>
      </c>
    </row>
    <row r="174" spans="3:15" x14ac:dyDescent="0.25">
      <c r="C174" s="44"/>
      <c r="D174" s="61">
        <f t="shared" si="7"/>
        <v>10000</v>
      </c>
      <c r="E174" s="62">
        <f t="shared" si="8"/>
        <v>0</v>
      </c>
      <c r="F174" s="62" t="s">
        <v>642</v>
      </c>
      <c r="G174" s="63">
        <f t="shared" si="9"/>
        <v>0</v>
      </c>
      <c r="H174" s="63" t="s">
        <v>642</v>
      </c>
      <c r="I174" s="64">
        <v>5000</v>
      </c>
      <c r="J174" s="1" t="s">
        <v>95</v>
      </c>
      <c r="K174" s="1" t="s">
        <v>182</v>
      </c>
      <c r="L174" s="1" t="s">
        <v>375</v>
      </c>
      <c r="M174" s="1" t="s">
        <v>10</v>
      </c>
      <c r="N174" s="2" t="s">
        <v>827</v>
      </c>
      <c r="O174" s="66" t="s">
        <v>401</v>
      </c>
    </row>
    <row r="175" spans="3:15" x14ac:dyDescent="0.25">
      <c r="C175" s="44"/>
      <c r="D175" s="61">
        <f t="shared" si="7"/>
        <v>10000</v>
      </c>
      <c r="E175" s="62">
        <f t="shared" si="8"/>
        <v>0</v>
      </c>
      <c r="F175" s="62">
        <v>0</v>
      </c>
      <c r="G175" s="63">
        <f t="shared" si="9"/>
        <v>0</v>
      </c>
      <c r="H175" s="63">
        <v>0</v>
      </c>
      <c r="I175" s="64" t="s">
        <v>554</v>
      </c>
      <c r="J175" s="1" t="s">
        <v>105</v>
      </c>
      <c r="K175" s="1" t="s">
        <v>186</v>
      </c>
      <c r="L175" s="1" t="s">
        <v>473</v>
      </c>
      <c r="M175" s="1" t="s">
        <v>10</v>
      </c>
      <c r="N175" s="2" t="s">
        <v>474</v>
      </c>
      <c r="O175" s="66" t="s">
        <v>475</v>
      </c>
    </row>
    <row r="176" spans="3:15" x14ac:dyDescent="0.25">
      <c r="C176" s="44"/>
      <c r="D176" s="61">
        <f t="shared" si="7"/>
        <v>10000</v>
      </c>
      <c r="E176" s="62">
        <f t="shared" si="8"/>
        <v>0</v>
      </c>
      <c r="F176" s="62">
        <v>0</v>
      </c>
      <c r="G176" s="63">
        <f t="shared" si="9"/>
        <v>0</v>
      </c>
      <c r="H176" s="63">
        <v>0</v>
      </c>
      <c r="I176" s="64">
        <v>5000</v>
      </c>
      <c r="J176" s="1" t="s">
        <v>95</v>
      </c>
      <c r="K176" s="1" t="s">
        <v>182</v>
      </c>
      <c r="L176" s="1" t="s">
        <v>314</v>
      </c>
      <c r="M176" s="1" t="s">
        <v>10</v>
      </c>
      <c r="N176" s="2" t="s">
        <v>827</v>
      </c>
      <c r="O176" s="66" t="s">
        <v>503</v>
      </c>
    </row>
    <row r="177" spans="3:15" x14ac:dyDescent="0.25">
      <c r="C177" s="44"/>
      <c r="D177" s="61">
        <f t="shared" si="7"/>
        <v>10400</v>
      </c>
      <c r="E177" s="62">
        <f t="shared" si="8"/>
        <v>0</v>
      </c>
      <c r="F177" s="62">
        <v>0</v>
      </c>
      <c r="G177" s="63">
        <f t="shared" si="9"/>
        <v>0</v>
      </c>
      <c r="H177" s="63">
        <v>0</v>
      </c>
      <c r="I177" s="64" t="s">
        <v>555</v>
      </c>
      <c r="J177" s="1" t="s">
        <v>95</v>
      </c>
      <c r="K177" s="1" t="s">
        <v>53</v>
      </c>
      <c r="L177" s="1" t="s">
        <v>282</v>
      </c>
      <c r="M177" s="1" t="s">
        <v>10</v>
      </c>
      <c r="N177" s="2" t="s">
        <v>367</v>
      </c>
      <c r="O177" s="66" t="s">
        <v>383</v>
      </c>
    </row>
    <row r="178" spans="3:15" x14ac:dyDescent="0.25">
      <c r="C178" s="44"/>
      <c r="D178" s="61">
        <f t="shared" si="7"/>
        <v>10800</v>
      </c>
      <c r="E178" s="62">
        <f t="shared" si="8"/>
        <v>0</v>
      </c>
      <c r="F178" s="62">
        <v>0</v>
      </c>
      <c r="G178" s="63">
        <f t="shared" si="9"/>
        <v>0</v>
      </c>
      <c r="H178" s="63">
        <v>0</v>
      </c>
      <c r="I178" s="64" t="s">
        <v>556</v>
      </c>
      <c r="J178" s="1" t="s">
        <v>105</v>
      </c>
      <c r="K178" s="1" t="s">
        <v>186</v>
      </c>
      <c r="L178" s="1" t="s">
        <v>175</v>
      </c>
      <c r="M178" s="1" t="s">
        <v>70</v>
      </c>
      <c r="N178" s="2" t="s">
        <v>439</v>
      </c>
      <c r="O178" s="66" t="s">
        <v>499</v>
      </c>
    </row>
    <row r="179" spans="3:15" x14ac:dyDescent="0.25">
      <c r="C179" s="44"/>
      <c r="D179" s="61">
        <f t="shared" si="7"/>
        <v>11700</v>
      </c>
      <c r="E179" s="62">
        <f t="shared" si="8"/>
        <v>0</v>
      </c>
      <c r="F179" s="62">
        <v>0</v>
      </c>
      <c r="G179" s="63">
        <f t="shared" si="9"/>
        <v>0</v>
      </c>
      <c r="H179" s="63">
        <v>0</v>
      </c>
      <c r="I179" s="64" t="s">
        <v>547</v>
      </c>
      <c r="J179" s="1" t="s">
        <v>105</v>
      </c>
      <c r="K179" s="1" t="s">
        <v>186</v>
      </c>
      <c r="L179" s="1" t="s">
        <v>314</v>
      </c>
      <c r="M179" s="1" t="s">
        <v>70</v>
      </c>
      <c r="N179" s="2" t="s">
        <v>439</v>
      </c>
      <c r="O179" s="66" t="s">
        <v>504</v>
      </c>
    </row>
    <row r="180" spans="3:15" x14ac:dyDescent="0.25">
      <c r="C180" s="44"/>
      <c r="D180" s="61">
        <f t="shared" si="7"/>
        <v>12000</v>
      </c>
      <c r="E180" s="62">
        <f t="shared" si="8"/>
        <v>0</v>
      </c>
      <c r="F180" s="62" t="s">
        <v>642</v>
      </c>
      <c r="G180" s="63">
        <f t="shared" si="9"/>
        <v>0</v>
      </c>
      <c r="H180" s="63" t="s">
        <v>642</v>
      </c>
      <c r="I180" s="64">
        <v>6000</v>
      </c>
      <c r="J180" s="1" t="s">
        <v>95</v>
      </c>
      <c r="K180" s="1" t="s">
        <v>182</v>
      </c>
      <c r="L180" s="1" t="s">
        <v>175</v>
      </c>
      <c r="M180" s="1" t="s">
        <v>10</v>
      </c>
      <c r="N180" s="2" t="s">
        <v>358</v>
      </c>
      <c r="O180" s="66" t="s">
        <v>359</v>
      </c>
    </row>
    <row r="181" spans="3:15" x14ac:dyDescent="0.25">
      <c r="C181" s="44"/>
      <c r="D181" s="61">
        <f t="shared" si="7"/>
        <v>12000</v>
      </c>
      <c r="E181" s="62">
        <f t="shared" si="8"/>
        <v>0</v>
      </c>
      <c r="F181" s="62">
        <v>0</v>
      </c>
      <c r="G181" s="63">
        <f t="shared" si="9"/>
        <v>0</v>
      </c>
      <c r="H181" s="63">
        <v>0</v>
      </c>
      <c r="I181" s="64">
        <v>6000</v>
      </c>
      <c r="J181" s="1" t="s">
        <v>60</v>
      </c>
      <c r="K181" s="1" t="s">
        <v>182</v>
      </c>
      <c r="L181" s="1" t="s">
        <v>363</v>
      </c>
      <c r="M181" s="1" t="s">
        <v>10</v>
      </c>
      <c r="N181" s="2" t="s">
        <v>358</v>
      </c>
      <c r="O181" s="66" t="s">
        <v>364</v>
      </c>
    </row>
    <row r="182" spans="3:15" x14ac:dyDescent="0.25">
      <c r="C182" s="44"/>
      <c r="D182" s="61">
        <f t="shared" si="7"/>
        <v>12000</v>
      </c>
      <c r="E182" s="62">
        <f t="shared" si="8"/>
        <v>0</v>
      </c>
      <c r="F182" s="62"/>
      <c r="G182" s="63">
        <f t="shared" si="9"/>
        <v>0</v>
      </c>
      <c r="H182" s="63"/>
      <c r="I182" s="64">
        <v>6000</v>
      </c>
      <c r="J182" s="1" t="s">
        <v>105</v>
      </c>
      <c r="K182" s="1" t="s">
        <v>14</v>
      </c>
      <c r="L182" s="1" t="s">
        <v>14</v>
      </c>
      <c r="M182" s="1" t="s">
        <v>10</v>
      </c>
      <c r="N182" s="2" t="s">
        <v>482</v>
      </c>
      <c r="O182" s="66" t="s">
        <v>483</v>
      </c>
    </row>
    <row r="183" spans="3:15" x14ac:dyDescent="0.25">
      <c r="C183" s="44"/>
      <c r="D183" s="61">
        <f t="shared" si="7"/>
        <v>12000</v>
      </c>
      <c r="E183" s="62">
        <f t="shared" si="8"/>
        <v>0</v>
      </c>
      <c r="F183" s="62"/>
      <c r="G183" s="63">
        <f t="shared" si="9"/>
        <v>0</v>
      </c>
      <c r="H183" s="63"/>
      <c r="I183" s="64">
        <v>6000</v>
      </c>
      <c r="J183" s="1" t="s">
        <v>105</v>
      </c>
      <c r="K183" s="1" t="s">
        <v>126</v>
      </c>
      <c r="L183" s="1" t="s">
        <v>75</v>
      </c>
      <c r="M183" s="1" t="s">
        <v>10</v>
      </c>
      <c r="N183" s="2" t="s">
        <v>482</v>
      </c>
      <c r="O183" s="66" t="s">
        <v>484</v>
      </c>
    </row>
    <row r="184" spans="3:15" x14ac:dyDescent="0.25">
      <c r="C184" s="44"/>
      <c r="D184" s="61">
        <f t="shared" si="7"/>
        <v>12000</v>
      </c>
      <c r="E184" s="62">
        <f t="shared" si="8"/>
        <v>0</v>
      </c>
      <c r="F184" s="62">
        <v>0</v>
      </c>
      <c r="G184" s="63">
        <f t="shared" si="9"/>
        <v>0</v>
      </c>
      <c r="H184" s="63">
        <v>0</v>
      </c>
      <c r="I184" s="64">
        <v>12000</v>
      </c>
      <c r="J184" s="1" t="s">
        <v>95</v>
      </c>
      <c r="K184" s="1" t="s">
        <v>53</v>
      </c>
      <c r="L184" s="1" t="s">
        <v>175</v>
      </c>
      <c r="M184" s="1" t="s">
        <v>16</v>
      </c>
      <c r="N184" s="2" t="s">
        <v>497</v>
      </c>
      <c r="O184" s="66" t="s">
        <v>498</v>
      </c>
    </row>
    <row r="185" spans="3:15" x14ac:dyDescent="0.25">
      <c r="C185" s="44"/>
      <c r="D185" s="61">
        <f t="shared" si="7"/>
        <v>13300</v>
      </c>
      <c r="E185" s="62">
        <f t="shared" si="8"/>
        <v>0</v>
      </c>
      <c r="F185" s="62">
        <v>0</v>
      </c>
      <c r="G185" s="63">
        <f t="shared" si="9"/>
        <v>0</v>
      </c>
      <c r="H185" s="63">
        <v>0</v>
      </c>
      <c r="I185" s="64" t="s">
        <v>557</v>
      </c>
      <c r="J185" s="1" t="s">
        <v>130</v>
      </c>
      <c r="K185" s="1" t="s">
        <v>259</v>
      </c>
      <c r="L185" s="1" t="s">
        <v>157</v>
      </c>
      <c r="M185" s="1" t="s">
        <v>183</v>
      </c>
      <c r="N185" s="2" t="s">
        <v>306</v>
      </c>
      <c r="O185" s="66" t="s">
        <v>310</v>
      </c>
    </row>
    <row r="186" spans="3:15" x14ac:dyDescent="0.25">
      <c r="C186" s="44"/>
      <c r="D186" s="61">
        <f t="shared" si="7"/>
        <v>13500</v>
      </c>
      <c r="E186" s="62">
        <f t="shared" si="8"/>
        <v>0</v>
      </c>
      <c r="F186" s="62">
        <v>0</v>
      </c>
      <c r="G186" s="63">
        <f t="shared" si="9"/>
        <v>0</v>
      </c>
      <c r="H186" s="63">
        <v>0</v>
      </c>
      <c r="I186" s="64" t="s">
        <v>540</v>
      </c>
      <c r="J186" s="1" t="s">
        <v>105</v>
      </c>
      <c r="K186" s="1" t="s">
        <v>186</v>
      </c>
      <c r="L186" s="1" t="s">
        <v>130</v>
      </c>
      <c r="M186" s="1" t="s">
        <v>142</v>
      </c>
      <c r="N186" s="2" t="s">
        <v>443</v>
      </c>
      <c r="O186" s="66" t="s">
        <v>444</v>
      </c>
    </row>
    <row r="187" spans="3:15" x14ac:dyDescent="0.25">
      <c r="C187" s="44"/>
      <c r="D187" s="61">
        <f t="shared" si="7"/>
        <v>15000</v>
      </c>
      <c r="E187" s="62">
        <f t="shared" si="8"/>
        <v>0</v>
      </c>
      <c r="F187" s="62">
        <v>0</v>
      </c>
      <c r="G187" s="63">
        <f t="shared" si="9"/>
        <v>0</v>
      </c>
      <c r="H187" s="63">
        <v>0</v>
      </c>
      <c r="I187" s="64" t="s">
        <v>558</v>
      </c>
      <c r="J187" s="1" t="s">
        <v>248</v>
      </c>
      <c r="K187" s="1" t="s">
        <v>115</v>
      </c>
      <c r="L187" s="1" t="s">
        <v>115</v>
      </c>
      <c r="M187" s="1" t="s">
        <v>16</v>
      </c>
      <c r="N187" s="2" t="s">
        <v>249</v>
      </c>
      <c r="O187" s="66" t="s">
        <v>252</v>
      </c>
    </row>
    <row r="188" spans="3:15" x14ac:dyDescent="0.25">
      <c r="C188" s="44"/>
      <c r="D188" s="61">
        <f t="shared" si="7"/>
        <v>15000</v>
      </c>
      <c r="E188" s="62">
        <f t="shared" si="8"/>
        <v>0</v>
      </c>
      <c r="F188" s="62">
        <v>0</v>
      </c>
      <c r="G188" s="63">
        <f t="shared" si="9"/>
        <v>0</v>
      </c>
      <c r="H188" s="63">
        <v>0</v>
      </c>
      <c r="I188" s="64" t="s">
        <v>559</v>
      </c>
      <c r="J188" s="1" t="s">
        <v>105</v>
      </c>
      <c r="K188" s="1" t="s">
        <v>186</v>
      </c>
      <c r="L188" s="1" t="s">
        <v>76</v>
      </c>
      <c r="M188" s="1" t="s">
        <v>142</v>
      </c>
      <c r="N188" s="2" t="s">
        <v>439</v>
      </c>
      <c r="O188" s="66" t="s">
        <v>449</v>
      </c>
    </row>
    <row r="189" spans="3:15" x14ac:dyDescent="0.25">
      <c r="C189" s="44" t="s">
        <v>847</v>
      </c>
      <c r="D189" s="76">
        <f t="shared" si="7"/>
        <v>20000</v>
      </c>
      <c r="E189" s="62">
        <f t="shared" si="8"/>
        <v>0</v>
      </c>
      <c r="F189" s="62">
        <v>0</v>
      </c>
      <c r="G189" s="63">
        <f t="shared" si="9"/>
        <v>0</v>
      </c>
      <c r="H189" s="63">
        <v>0</v>
      </c>
      <c r="I189" s="64" t="s">
        <v>560</v>
      </c>
      <c r="J189" s="1" t="s">
        <v>261</v>
      </c>
      <c r="K189" s="1" t="s">
        <v>262</v>
      </c>
      <c r="L189" s="1" t="s">
        <v>263</v>
      </c>
      <c r="M189" s="1" t="s">
        <v>16</v>
      </c>
      <c r="N189" s="2" t="s">
        <v>264</v>
      </c>
      <c r="O189" s="66" t="s">
        <v>265</v>
      </c>
    </row>
    <row r="190" spans="3:15" x14ac:dyDescent="0.25">
      <c r="C190" s="44"/>
      <c r="D190" s="61">
        <f t="shared" si="7"/>
        <v>20000</v>
      </c>
      <c r="E190" s="62">
        <f t="shared" si="8"/>
        <v>0</v>
      </c>
      <c r="F190" s="62">
        <v>0</v>
      </c>
      <c r="G190" s="63">
        <f t="shared" si="9"/>
        <v>0</v>
      </c>
      <c r="H190" s="63">
        <v>0</v>
      </c>
      <c r="I190" s="64" t="s">
        <v>560</v>
      </c>
      <c r="J190" s="1" t="s">
        <v>298</v>
      </c>
      <c r="K190" s="1" t="s">
        <v>50</v>
      </c>
      <c r="L190" s="1" t="s">
        <v>43</v>
      </c>
      <c r="M190" s="1" t="s">
        <v>16</v>
      </c>
      <c r="N190" s="2" t="s">
        <v>299</v>
      </c>
      <c r="O190" s="66" t="s">
        <v>300</v>
      </c>
    </row>
    <row r="191" spans="3:15" x14ac:dyDescent="0.25">
      <c r="C191" s="44"/>
      <c r="D191" s="61">
        <f t="shared" si="7"/>
        <v>20000</v>
      </c>
      <c r="E191" s="62">
        <f t="shared" si="8"/>
        <v>0</v>
      </c>
      <c r="F191" s="62" t="s">
        <v>642</v>
      </c>
      <c r="G191" s="63">
        <f t="shared" si="9"/>
        <v>0</v>
      </c>
      <c r="H191" s="63" t="s">
        <v>642</v>
      </c>
      <c r="I191" s="64">
        <v>5000</v>
      </c>
      <c r="J191" s="1" t="s">
        <v>75</v>
      </c>
      <c r="K191" s="1" t="s">
        <v>69</v>
      </c>
      <c r="L191" s="1" t="s">
        <v>182</v>
      </c>
      <c r="M191" s="77">
        <v>4</v>
      </c>
      <c r="N191" s="2" t="s">
        <v>467</v>
      </c>
      <c r="O191" s="66" t="s">
        <v>468</v>
      </c>
    </row>
    <row r="192" spans="3:15" x14ac:dyDescent="0.25">
      <c r="C192" s="44"/>
      <c r="D192" s="61">
        <f t="shared" si="7"/>
        <v>20000</v>
      </c>
      <c r="E192" s="62">
        <f t="shared" si="8"/>
        <v>0</v>
      </c>
      <c r="F192" s="62"/>
      <c r="G192" s="63">
        <f t="shared" si="9"/>
        <v>0</v>
      </c>
      <c r="H192" s="63"/>
      <c r="I192" s="64">
        <v>10000</v>
      </c>
      <c r="J192" s="1" t="s">
        <v>105</v>
      </c>
      <c r="K192" s="1" t="s">
        <v>126</v>
      </c>
      <c r="L192" s="1" t="s">
        <v>485</v>
      </c>
      <c r="M192" s="1" t="s">
        <v>10</v>
      </c>
      <c r="N192" s="2" t="s">
        <v>482</v>
      </c>
      <c r="O192" s="66" t="s">
        <v>486</v>
      </c>
    </row>
    <row r="193" spans="3:15" x14ac:dyDescent="0.25">
      <c r="C193" s="44"/>
      <c r="D193" s="61">
        <f t="shared" si="7"/>
        <v>20000</v>
      </c>
      <c r="E193" s="62">
        <f t="shared" si="8"/>
        <v>0</v>
      </c>
      <c r="F193" s="62" t="s">
        <v>642</v>
      </c>
      <c r="G193" s="63">
        <f t="shared" si="9"/>
        <v>0</v>
      </c>
      <c r="H193" s="63" t="s">
        <v>642</v>
      </c>
      <c r="I193" s="64">
        <v>20000</v>
      </c>
      <c r="J193" s="1" t="s">
        <v>402</v>
      </c>
      <c r="K193" s="1" t="s">
        <v>209</v>
      </c>
      <c r="L193" s="1" t="s">
        <v>506</v>
      </c>
      <c r="M193" s="1" t="s">
        <v>16</v>
      </c>
      <c r="N193" s="2" t="s">
        <v>507</v>
      </c>
      <c r="O193" s="66" t="s">
        <v>508</v>
      </c>
    </row>
    <row r="194" spans="3:15" x14ac:dyDescent="0.25">
      <c r="C194" s="44"/>
      <c r="D194" s="61">
        <f t="shared" si="7"/>
        <v>21400</v>
      </c>
      <c r="E194" s="62">
        <f t="shared" si="8"/>
        <v>0</v>
      </c>
      <c r="F194" s="62">
        <v>0</v>
      </c>
      <c r="G194" s="63">
        <f t="shared" si="9"/>
        <v>0</v>
      </c>
      <c r="H194" s="63">
        <v>0</v>
      </c>
      <c r="I194" s="64" t="s">
        <v>561</v>
      </c>
      <c r="J194" s="1" t="s">
        <v>95</v>
      </c>
      <c r="K194" s="1" t="s">
        <v>182</v>
      </c>
      <c r="L194" s="1" t="s">
        <v>130</v>
      </c>
      <c r="M194" s="1" t="s">
        <v>60</v>
      </c>
      <c r="N194" s="2" t="s">
        <v>476</v>
      </c>
      <c r="O194" s="66" t="s">
        <v>477</v>
      </c>
    </row>
    <row r="195" spans="3:15" x14ac:dyDescent="0.25">
      <c r="C195" s="44"/>
      <c r="D195" s="61">
        <f t="shared" si="7"/>
        <v>25000</v>
      </c>
      <c r="E195" s="62">
        <f t="shared" si="8"/>
        <v>0</v>
      </c>
      <c r="F195" s="62">
        <v>0</v>
      </c>
      <c r="G195" s="63">
        <f t="shared" si="9"/>
        <v>0</v>
      </c>
      <c r="H195" s="63">
        <v>0</v>
      </c>
      <c r="I195" s="64">
        <v>5000</v>
      </c>
      <c r="J195" s="1" t="s">
        <v>163</v>
      </c>
      <c r="K195" s="1" t="s">
        <v>75</v>
      </c>
      <c r="L195" s="1" t="s">
        <v>131</v>
      </c>
      <c r="M195" s="1" t="s">
        <v>142</v>
      </c>
      <c r="N195" s="2" t="s">
        <v>280</v>
      </c>
      <c r="O195" s="66" t="s">
        <v>281</v>
      </c>
    </row>
    <row r="196" spans="3:15" x14ac:dyDescent="0.25">
      <c r="C196" s="44"/>
      <c r="D196" s="61">
        <f t="shared" si="7"/>
        <v>25000</v>
      </c>
      <c r="E196" s="62">
        <f t="shared" si="8"/>
        <v>0</v>
      </c>
      <c r="F196" s="62">
        <v>0</v>
      </c>
      <c r="G196" s="63">
        <f t="shared" si="9"/>
        <v>0</v>
      </c>
      <c r="H196" s="63">
        <v>0</v>
      </c>
      <c r="I196" s="64">
        <v>25000</v>
      </c>
      <c r="J196" s="1" t="s">
        <v>459</v>
      </c>
      <c r="K196" s="1" t="s">
        <v>460</v>
      </c>
      <c r="L196" s="1" t="s">
        <v>432</v>
      </c>
      <c r="M196" s="1" t="s">
        <v>16</v>
      </c>
      <c r="N196" s="2" t="s">
        <v>461</v>
      </c>
      <c r="O196" s="66" t="s">
        <v>462</v>
      </c>
    </row>
    <row r="197" spans="3:15" x14ac:dyDescent="0.25">
      <c r="C197" s="44"/>
      <c r="D197" s="61">
        <f t="shared" si="7"/>
        <v>100000</v>
      </c>
      <c r="E197" s="62">
        <f t="shared" si="8"/>
        <v>0</v>
      </c>
      <c r="F197" s="62">
        <v>0</v>
      </c>
      <c r="G197" s="63">
        <f t="shared" si="9"/>
        <v>0</v>
      </c>
      <c r="H197" s="63">
        <v>0</v>
      </c>
      <c r="I197" s="64" t="s">
        <v>535</v>
      </c>
      <c r="J197" s="85" t="s">
        <v>38</v>
      </c>
      <c r="K197" s="85" t="s">
        <v>105</v>
      </c>
      <c r="L197" s="85" t="s">
        <v>40</v>
      </c>
      <c r="M197" s="85" t="s">
        <v>16</v>
      </c>
      <c r="N197" s="86" t="s">
        <v>848</v>
      </c>
      <c r="O197" s="66" t="s">
        <v>42</v>
      </c>
    </row>
    <row r="198" spans="3:15" x14ac:dyDescent="0.25">
      <c r="C198" s="44"/>
      <c r="D198" s="61">
        <f t="shared" si="7"/>
        <v>27200</v>
      </c>
      <c r="E198" s="62">
        <f t="shared" si="8"/>
        <v>0</v>
      </c>
      <c r="F198" s="62" t="s">
        <v>642</v>
      </c>
      <c r="G198" s="63">
        <f t="shared" si="9"/>
        <v>0</v>
      </c>
      <c r="H198" s="63" t="s">
        <v>642</v>
      </c>
      <c r="I198" s="64">
        <v>800</v>
      </c>
      <c r="J198" s="1" t="s">
        <v>259</v>
      </c>
      <c r="K198" s="1" t="s">
        <v>248</v>
      </c>
      <c r="L198" s="1" t="s">
        <v>259</v>
      </c>
      <c r="M198" s="1" t="s">
        <v>494</v>
      </c>
      <c r="N198" s="2" t="s">
        <v>495</v>
      </c>
      <c r="O198" s="66" t="s">
        <v>496</v>
      </c>
    </row>
    <row r="199" spans="3:15" x14ac:dyDescent="0.25">
      <c r="C199" s="44"/>
      <c r="D199" s="61">
        <f t="shared" si="7"/>
        <v>30000</v>
      </c>
      <c r="E199" s="62">
        <f t="shared" si="8"/>
        <v>0</v>
      </c>
      <c r="F199" s="62">
        <v>0</v>
      </c>
      <c r="G199" s="63">
        <f t="shared" si="9"/>
        <v>0</v>
      </c>
      <c r="H199" s="63">
        <v>0</v>
      </c>
      <c r="I199" s="64">
        <v>15000</v>
      </c>
      <c r="J199" s="1" t="s">
        <v>29</v>
      </c>
      <c r="K199" s="1" t="s">
        <v>75</v>
      </c>
      <c r="L199" s="1" t="s">
        <v>176</v>
      </c>
      <c r="M199" s="1" t="s">
        <v>10</v>
      </c>
      <c r="N199" s="2" t="s">
        <v>280</v>
      </c>
      <c r="O199" s="66" t="s">
        <v>285</v>
      </c>
    </row>
    <row r="200" spans="3:15" x14ac:dyDescent="0.25">
      <c r="C200" s="44"/>
      <c r="D200" s="61">
        <f t="shared" ref="D200:D258" si="10">I200*M200</f>
        <v>30000</v>
      </c>
      <c r="E200" s="62">
        <f t="shared" ref="E200:E239" si="11">F200*M200</f>
        <v>0</v>
      </c>
      <c r="F200" s="62">
        <v>0</v>
      </c>
      <c r="G200" s="63">
        <f t="shared" ref="G200:G258" si="12">H200*M200</f>
        <v>0</v>
      </c>
      <c r="H200" s="63">
        <v>0</v>
      </c>
      <c r="I200" s="64">
        <v>15000</v>
      </c>
      <c r="J200" s="1" t="s">
        <v>29</v>
      </c>
      <c r="K200" s="1" t="s">
        <v>75</v>
      </c>
      <c r="L200" s="1" t="s">
        <v>286</v>
      </c>
      <c r="M200" s="1" t="s">
        <v>10</v>
      </c>
      <c r="N200" s="2" t="s">
        <v>849</v>
      </c>
      <c r="O200" s="66" t="s">
        <v>287</v>
      </c>
    </row>
    <row r="201" spans="3:15" x14ac:dyDescent="0.25">
      <c r="C201" s="44"/>
      <c r="D201" s="61">
        <f t="shared" si="10"/>
        <v>30000</v>
      </c>
      <c r="E201" s="62">
        <f t="shared" si="11"/>
        <v>0</v>
      </c>
      <c r="F201" s="62">
        <v>0</v>
      </c>
      <c r="G201" s="63">
        <f t="shared" si="12"/>
        <v>0</v>
      </c>
      <c r="H201" s="63">
        <v>0</v>
      </c>
      <c r="I201" s="64">
        <v>10000</v>
      </c>
      <c r="J201" s="1" t="s">
        <v>229</v>
      </c>
      <c r="K201" s="1" t="s">
        <v>53</v>
      </c>
      <c r="L201" s="1" t="s">
        <v>141</v>
      </c>
      <c r="M201" s="1" t="s">
        <v>70</v>
      </c>
      <c r="N201" s="2" t="s">
        <v>371</v>
      </c>
      <c r="O201" s="66" t="s">
        <v>372</v>
      </c>
    </row>
    <row r="202" spans="3:15" x14ac:dyDescent="0.25">
      <c r="C202" s="44"/>
      <c r="D202" s="61">
        <f t="shared" si="10"/>
        <v>30000</v>
      </c>
      <c r="E202" s="62">
        <f t="shared" si="11"/>
        <v>0</v>
      </c>
      <c r="F202" s="62"/>
      <c r="G202" s="63">
        <f t="shared" si="12"/>
        <v>0</v>
      </c>
      <c r="H202" s="63"/>
      <c r="I202" s="64">
        <v>15000</v>
      </c>
      <c r="J202" s="1" t="s">
        <v>105</v>
      </c>
      <c r="K202" s="1" t="s">
        <v>115</v>
      </c>
      <c r="L202" s="1" t="s">
        <v>375</v>
      </c>
      <c r="M202" s="1" t="s">
        <v>10</v>
      </c>
      <c r="N202" s="2" t="s">
        <v>490</v>
      </c>
      <c r="O202" s="66" t="s">
        <v>509</v>
      </c>
    </row>
    <row r="203" spans="3:15" x14ac:dyDescent="0.25">
      <c r="C203" s="44" t="s">
        <v>850</v>
      </c>
      <c r="D203" s="61">
        <f t="shared" si="10"/>
        <v>36000</v>
      </c>
      <c r="E203" s="62">
        <f t="shared" si="11"/>
        <v>0</v>
      </c>
      <c r="F203" s="62">
        <v>0</v>
      </c>
      <c r="G203" s="63">
        <f t="shared" si="12"/>
        <v>0</v>
      </c>
      <c r="H203" s="63">
        <v>0</v>
      </c>
      <c r="I203" s="64">
        <v>6000</v>
      </c>
      <c r="J203" s="1" t="s">
        <v>141</v>
      </c>
      <c r="K203" s="1" t="s">
        <v>53</v>
      </c>
      <c r="L203" s="1" t="s">
        <v>115</v>
      </c>
      <c r="M203" s="1">
        <v>6</v>
      </c>
      <c r="N203" s="2" t="s">
        <v>220</v>
      </c>
      <c r="O203" s="66" t="s">
        <v>221</v>
      </c>
    </row>
    <row r="204" spans="3:15" x14ac:dyDescent="0.25">
      <c r="C204" s="44"/>
      <c r="D204" s="61">
        <f t="shared" si="10"/>
        <v>36000</v>
      </c>
      <c r="E204" s="62">
        <f t="shared" si="11"/>
        <v>0</v>
      </c>
      <c r="F204" s="62">
        <v>0</v>
      </c>
      <c r="G204" s="63">
        <f t="shared" si="12"/>
        <v>0</v>
      </c>
      <c r="H204" s="63">
        <v>0</v>
      </c>
      <c r="I204" s="64" t="s">
        <v>562</v>
      </c>
      <c r="J204" s="1" t="s">
        <v>242</v>
      </c>
      <c r="K204" s="1" t="s">
        <v>243</v>
      </c>
      <c r="L204" s="1" t="s">
        <v>212</v>
      </c>
      <c r="M204" s="1" t="s">
        <v>60</v>
      </c>
      <c r="N204" s="2" t="s">
        <v>244</v>
      </c>
      <c r="O204" s="66" t="s">
        <v>245</v>
      </c>
    </row>
    <row r="205" spans="3:15" x14ac:dyDescent="0.25">
      <c r="C205" s="44"/>
      <c r="D205" s="61">
        <f t="shared" si="10"/>
        <v>36400</v>
      </c>
      <c r="E205" s="62">
        <f t="shared" si="11"/>
        <v>0</v>
      </c>
      <c r="F205" s="62">
        <v>0</v>
      </c>
      <c r="G205" s="63">
        <f t="shared" si="12"/>
        <v>0</v>
      </c>
      <c r="H205" s="63">
        <v>0</v>
      </c>
      <c r="I205" s="64" t="s">
        <v>534</v>
      </c>
      <c r="J205" s="1" t="s">
        <v>145</v>
      </c>
      <c r="K205" s="1" t="s">
        <v>146</v>
      </c>
      <c r="L205" s="1" t="s">
        <v>147</v>
      </c>
      <c r="M205" s="1" t="s">
        <v>204</v>
      </c>
      <c r="N205" s="2" t="s">
        <v>213</v>
      </c>
      <c r="O205" s="66" t="s">
        <v>214</v>
      </c>
    </row>
    <row r="206" spans="3:15" x14ac:dyDescent="0.25">
      <c r="C206" s="44"/>
      <c r="D206" s="61">
        <f t="shared" si="10"/>
        <v>40000</v>
      </c>
      <c r="E206" s="62">
        <f t="shared" si="11"/>
        <v>0</v>
      </c>
      <c r="F206" s="62">
        <v>0</v>
      </c>
      <c r="G206" s="63">
        <f t="shared" si="12"/>
        <v>40000</v>
      </c>
      <c r="H206" s="63">
        <v>20000</v>
      </c>
      <c r="I206" s="64">
        <v>20000</v>
      </c>
      <c r="J206" s="1" t="s">
        <v>49</v>
      </c>
      <c r="K206" s="1" t="s">
        <v>50</v>
      </c>
      <c r="L206" s="1" t="s">
        <v>14</v>
      </c>
      <c r="M206" s="1" t="s">
        <v>10</v>
      </c>
      <c r="N206" s="2" t="s">
        <v>851</v>
      </c>
      <c r="O206" s="66" t="s">
        <v>52</v>
      </c>
    </row>
    <row r="207" spans="3:15" x14ac:dyDescent="0.25">
      <c r="C207" s="44"/>
      <c r="D207" s="61">
        <f t="shared" si="10"/>
        <v>40000</v>
      </c>
      <c r="E207" s="62">
        <f t="shared" si="11"/>
        <v>0</v>
      </c>
      <c r="F207" s="62" t="s">
        <v>642</v>
      </c>
      <c r="G207" s="63">
        <f t="shared" si="12"/>
        <v>0</v>
      </c>
      <c r="H207" s="63" t="s">
        <v>642</v>
      </c>
      <c r="I207" s="64">
        <v>20000</v>
      </c>
      <c r="J207" s="1" t="s">
        <v>402</v>
      </c>
      <c r="K207" s="1" t="s">
        <v>277</v>
      </c>
      <c r="L207" s="1" t="s">
        <v>406</v>
      </c>
      <c r="M207" s="1" t="s">
        <v>10</v>
      </c>
      <c r="N207" s="2" t="s">
        <v>407</v>
      </c>
      <c r="O207" s="66" t="s">
        <v>408</v>
      </c>
    </row>
    <row r="208" spans="3:15" x14ac:dyDescent="0.25">
      <c r="C208" s="44"/>
      <c r="D208" s="61">
        <f t="shared" si="10"/>
        <v>40000</v>
      </c>
      <c r="E208" s="62">
        <f t="shared" si="11"/>
        <v>0</v>
      </c>
      <c r="F208" s="62">
        <v>0</v>
      </c>
      <c r="G208" s="63">
        <f t="shared" si="12"/>
        <v>0</v>
      </c>
      <c r="H208" s="63">
        <v>0</v>
      </c>
      <c r="I208" s="64" t="s">
        <v>563</v>
      </c>
      <c r="J208" s="1" t="s">
        <v>238</v>
      </c>
      <c r="K208" s="1" t="s">
        <v>147</v>
      </c>
      <c r="L208" s="1" t="s">
        <v>80</v>
      </c>
      <c r="M208" s="1" t="s">
        <v>16</v>
      </c>
      <c r="N208" s="2" t="s">
        <v>429</v>
      </c>
      <c r="O208" s="66" t="s">
        <v>430</v>
      </c>
    </row>
    <row r="209" spans="3:15" x14ac:dyDescent="0.25">
      <c r="C209" s="44"/>
      <c r="D209" s="61">
        <f t="shared" si="10"/>
        <v>45000</v>
      </c>
      <c r="E209" s="62">
        <f t="shared" si="11"/>
        <v>0</v>
      </c>
      <c r="F209" s="62">
        <v>0</v>
      </c>
      <c r="G209" s="63">
        <f t="shared" si="12"/>
        <v>0</v>
      </c>
      <c r="H209" s="63">
        <v>0</v>
      </c>
      <c r="I209" s="64">
        <v>45000</v>
      </c>
      <c r="J209" s="1" t="s">
        <v>431</v>
      </c>
      <c r="K209" s="1" t="s">
        <v>432</v>
      </c>
      <c r="L209" s="1" t="s">
        <v>409</v>
      </c>
      <c r="M209" s="1" t="s">
        <v>16</v>
      </c>
      <c r="N209" s="2" t="s">
        <v>433</v>
      </c>
      <c r="O209" s="66" t="s">
        <v>434</v>
      </c>
    </row>
    <row r="210" spans="3:15" x14ac:dyDescent="0.25">
      <c r="C210" s="44"/>
      <c r="D210" s="61">
        <f t="shared" si="10"/>
        <v>45000</v>
      </c>
      <c r="E210" s="62">
        <f t="shared" si="11"/>
        <v>0</v>
      </c>
      <c r="F210" s="62"/>
      <c r="G210" s="63">
        <f t="shared" si="12"/>
        <v>0</v>
      </c>
      <c r="H210" s="63"/>
      <c r="I210" s="64">
        <v>9000</v>
      </c>
      <c r="J210" s="1" t="s">
        <v>105</v>
      </c>
      <c r="K210" s="1" t="s">
        <v>115</v>
      </c>
      <c r="L210" s="1" t="s">
        <v>115</v>
      </c>
      <c r="M210" s="1" t="s">
        <v>142</v>
      </c>
      <c r="N210" s="2" t="s">
        <v>482</v>
      </c>
      <c r="O210" s="66" t="s">
        <v>487</v>
      </c>
    </row>
    <row r="211" spans="3:15" x14ac:dyDescent="0.25">
      <c r="C211" s="44"/>
      <c r="D211" s="61">
        <f t="shared" si="10"/>
        <v>48000</v>
      </c>
      <c r="E211" s="62">
        <f t="shared" si="11"/>
        <v>0</v>
      </c>
      <c r="F211" s="62" t="s">
        <v>642</v>
      </c>
      <c r="G211" s="63">
        <f t="shared" si="12"/>
        <v>0</v>
      </c>
      <c r="H211" s="63" t="s">
        <v>642</v>
      </c>
      <c r="I211" s="64">
        <v>24000</v>
      </c>
      <c r="J211" s="1" t="s">
        <v>402</v>
      </c>
      <c r="K211" s="1" t="s">
        <v>277</v>
      </c>
      <c r="L211" s="1" t="s">
        <v>403</v>
      </c>
      <c r="M211" s="1" t="s">
        <v>10</v>
      </c>
      <c r="N211" s="2" t="s">
        <v>404</v>
      </c>
      <c r="O211" s="66" t="s">
        <v>405</v>
      </c>
    </row>
    <row r="212" spans="3:15" x14ac:dyDescent="0.25">
      <c r="C212" s="44"/>
      <c r="D212" s="61">
        <f t="shared" si="10"/>
        <v>50000</v>
      </c>
      <c r="E212" s="62">
        <f t="shared" si="11"/>
        <v>0</v>
      </c>
      <c r="F212" s="62">
        <v>0</v>
      </c>
      <c r="G212" s="63">
        <f t="shared" si="12"/>
        <v>0</v>
      </c>
      <c r="H212" s="63">
        <v>0</v>
      </c>
      <c r="I212" s="64">
        <v>25000</v>
      </c>
      <c r="J212" s="1" t="s">
        <v>95</v>
      </c>
      <c r="K212" s="1" t="s">
        <v>182</v>
      </c>
      <c r="L212" s="1" t="s">
        <v>75</v>
      </c>
      <c r="M212" s="1">
        <v>2</v>
      </c>
      <c r="N212" s="2" t="s">
        <v>255</v>
      </c>
      <c r="O212" s="66" t="s">
        <v>256</v>
      </c>
    </row>
    <row r="213" spans="3:15" x14ac:dyDescent="0.25">
      <c r="C213" s="44"/>
      <c r="D213" s="61">
        <f t="shared" si="10"/>
        <v>50000</v>
      </c>
      <c r="E213" s="62">
        <f t="shared" si="11"/>
        <v>0</v>
      </c>
      <c r="F213" s="62">
        <v>0</v>
      </c>
      <c r="G213" s="63">
        <f t="shared" si="12"/>
        <v>0</v>
      </c>
      <c r="H213" s="63">
        <v>0</v>
      </c>
      <c r="I213" s="64">
        <v>2000</v>
      </c>
      <c r="J213" s="1" t="s">
        <v>49</v>
      </c>
      <c r="K213" s="1" t="s">
        <v>49</v>
      </c>
      <c r="L213" s="1" t="s">
        <v>49</v>
      </c>
      <c r="M213" s="1" t="s">
        <v>138</v>
      </c>
      <c r="N213" s="2" t="s">
        <v>295</v>
      </c>
      <c r="O213" s="66" t="s">
        <v>296</v>
      </c>
    </row>
    <row r="214" spans="3:15" x14ac:dyDescent="0.25">
      <c r="C214" s="45" t="s">
        <v>852</v>
      </c>
      <c r="D214" s="76">
        <f t="shared" si="10"/>
        <v>0</v>
      </c>
      <c r="E214" s="62">
        <f t="shared" si="11"/>
        <v>0</v>
      </c>
      <c r="F214" s="62">
        <v>0</v>
      </c>
      <c r="G214" s="63">
        <f t="shared" si="12"/>
        <v>0</v>
      </c>
      <c r="H214" s="63">
        <v>0</v>
      </c>
      <c r="I214" s="64">
        <v>55000</v>
      </c>
      <c r="J214" s="1" t="s">
        <v>108</v>
      </c>
      <c r="K214" s="1" t="s">
        <v>53</v>
      </c>
      <c r="L214" s="1" t="s">
        <v>75</v>
      </c>
      <c r="M214" s="1">
        <v>0</v>
      </c>
      <c r="N214" s="2" t="s">
        <v>435</v>
      </c>
      <c r="O214" s="66" t="s">
        <v>436</v>
      </c>
    </row>
    <row r="215" spans="3:15" x14ac:dyDescent="0.25">
      <c r="C215" s="44" t="s">
        <v>847</v>
      </c>
      <c r="D215" s="61">
        <f>I215*M215</f>
        <v>60000</v>
      </c>
      <c r="E215" s="62">
        <f t="shared" si="11"/>
        <v>0</v>
      </c>
      <c r="F215" s="62">
        <v>0</v>
      </c>
      <c r="G215" s="63">
        <f t="shared" si="12"/>
        <v>0</v>
      </c>
      <c r="H215" s="63">
        <v>0</v>
      </c>
      <c r="I215" s="64" t="s">
        <v>533</v>
      </c>
      <c r="J215" s="1" t="s">
        <v>115</v>
      </c>
      <c r="K215" s="1" t="s">
        <v>209</v>
      </c>
      <c r="L215" s="1" t="s">
        <v>57</v>
      </c>
      <c r="M215" s="1" t="s">
        <v>16</v>
      </c>
      <c r="N215" s="2" t="s">
        <v>210</v>
      </c>
      <c r="O215" s="66" t="s">
        <v>211</v>
      </c>
    </row>
    <row r="216" spans="3:15" x14ac:dyDescent="0.25">
      <c r="C216" s="44" t="s">
        <v>853</v>
      </c>
      <c r="D216" s="61">
        <f t="shared" si="10"/>
        <v>60000</v>
      </c>
      <c r="E216" s="62">
        <f t="shared" si="11"/>
        <v>0</v>
      </c>
      <c r="F216" s="62">
        <v>0</v>
      </c>
      <c r="G216" s="63">
        <f t="shared" si="12"/>
        <v>0</v>
      </c>
      <c r="H216" s="63">
        <v>0</v>
      </c>
      <c r="I216" s="64" t="s">
        <v>564</v>
      </c>
      <c r="J216" s="1" t="s">
        <v>95</v>
      </c>
      <c r="K216" s="1" t="s">
        <v>182</v>
      </c>
      <c r="L216" s="1" t="s">
        <v>224</v>
      </c>
      <c r="M216" s="1">
        <v>50</v>
      </c>
      <c r="N216" s="2" t="s">
        <v>361</v>
      </c>
      <c r="O216" s="66" t="s">
        <v>362</v>
      </c>
    </row>
    <row r="217" spans="3:15" x14ac:dyDescent="0.25">
      <c r="C217" s="45" t="s">
        <v>854</v>
      </c>
      <c r="D217" s="87">
        <f t="shared" si="10"/>
        <v>60000</v>
      </c>
      <c r="E217" s="62">
        <f t="shared" si="11"/>
        <v>0</v>
      </c>
      <c r="F217" s="62">
        <v>0</v>
      </c>
      <c r="G217" s="63">
        <f t="shared" si="12"/>
        <v>0</v>
      </c>
      <c r="H217" s="63">
        <v>0</v>
      </c>
      <c r="I217" s="64">
        <v>60000</v>
      </c>
      <c r="J217" s="1" t="s">
        <v>138</v>
      </c>
      <c r="K217" s="1" t="s">
        <v>95</v>
      </c>
      <c r="L217" s="1" t="s">
        <v>53</v>
      </c>
      <c r="M217" s="1" t="s">
        <v>16</v>
      </c>
      <c r="N217" s="2" t="s">
        <v>855</v>
      </c>
      <c r="O217" s="66" t="s">
        <v>190</v>
      </c>
    </row>
    <row r="218" spans="3:15" x14ac:dyDescent="0.25">
      <c r="C218" s="44"/>
      <c r="D218" s="61">
        <f t="shared" si="10"/>
        <v>62500</v>
      </c>
      <c r="E218" s="62">
        <f t="shared" si="11"/>
        <v>0</v>
      </c>
      <c r="F218" s="62">
        <v>0</v>
      </c>
      <c r="G218" s="63">
        <f t="shared" si="12"/>
        <v>0</v>
      </c>
      <c r="H218" s="63">
        <v>0</v>
      </c>
      <c r="I218" s="64" t="s">
        <v>565</v>
      </c>
      <c r="J218" s="1" t="s">
        <v>243</v>
      </c>
      <c r="K218" s="1" t="s">
        <v>242</v>
      </c>
      <c r="L218" s="1" t="s">
        <v>332</v>
      </c>
      <c r="M218" s="1" t="s">
        <v>138</v>
      </c>
      <c r="N218" s="2" t="s">
        <v>334</v>
      </c>
      <c r="O218" s="66" t="s">
        <v>335</v>
      </c>
    </row>
    <row r="219" spans="3:15" x14ac:dyDescent="0.25">
      <c r="C219" s="44"/>
      <c r="D219" s="61">
        <f t="shared" si="10"/>
        <v>65000</v>
      </c>
      <c r="E219" s="62">
        <f t="shared" si="11"/>
        <v>0</v>
      </c>
      <c r="F219" s="62">
        <v>0</v>
      </c>
      <c r="G219" s="63">
        <f t="shared" si="12"/>
        <v>0</v>
      </c>
      <c r="H219" s="63">
        <v>0</v>
      </c>
      <c r="I219" s="64" t="s">
        <v>565</v>
      </c>
      <c r="J219" s="1" t="s">
        <v>352</v>
      </c>
      <c r="K219" s="1" t="s">
        <v>64</v>
      </c>
      <c r="L219" s="1" t="s">
        <v>54</v>
      </c>
      <c r="M219" s="1">
        <v>26</v>
      </c>
      <c r="N219" s="2" t="s">
        <v>353</v>
      </c>
      <c r="O219" s="66" t="s">
        <v>354</v>
      </c>
    </row>
    <row r="220" spans="3:15" x14ac:dyDescent="0.25">
      <c r="C220" s="44"/>
      <c r="D220" s="61">
        <f t="shared" si="10"/>
        <v>72000</v>
      </c>
      <c r="E220" s="62">
        <f t="shared" si="11"/>
        <v>0</v>
      </c>
      <c r="F220" s="62" t="s">
        <v>642</v>
      </c>
      <c r="G220" s="63">
        <f t="shared" si="12"/>
        <v>0</v>
      </c>
      <c r="H220" s="63" t="s">
        <v>642</v>
      </c>
      <c r="I220" s="64">
        <v>12000</v>
      </c>
      <c r="J220" s="1" t="s">
        <v>135</v>
      </c>
      <c r="K220" s="1" t="s">
        <v>479</v>
      </c>
      <c r="L220" s="1" t="s">
        <v>186</v>
      </c>
      <c r="M220" s="1" t="s">
        <v>92</v>
      </c>
      <c r="N220" s="2" t="s">
        <v>480</v>
      </c>
      <c r="O220" s="66" t="s">
        <v>481</v>
      </c>
    </row>
    <row r="221" spans="3:15" x14ac:dyDescent="0.25">
      <c r="C221" s="44"/>
      <c r="D221" s="61">
        <f t="shared" si="10"/>
        <v>80000</v>
      </c>
      <c r="E221" s="62">
        <f t="shared" si="11"/>
        <v>0</v>
      </c>
      <c r="F221" s="62">
        <v>0</v>
      </c>
      <c r="G221" s="63">
        <f t="shared" si="12"/>
        <v>0</v>
      </c>
      <c r="H221" s="63">
        <v>0</v>
      </c>
      <c r="I221" s="64" t="s">
        <v>566</v>
      </c>
      <c r="J221" s="1" t="s">
        <v>95</v>
      </c>
      <c r="K221" s="1" t="s">
        <v>105</v>
      </c>
      <c r="L221" s="1" t="s">
        <v>163</v>
      </c>
      <c r="M221" s="1" t="s">
        <v>16</v>
      </c>
      <c r="N221" s="2" t="s">
        <v>246</v>
      </c>
      <c r="O221" s="66" t="s">
        <v>247</v>
      </c>
    </row>
    <row r="222" spans="3:15" x14ac:dyDescent="0.25">
      <c r="C222" s="44"/>
      <c r="D222" s="61">
        <f t="shared" si="10"/>
        <v>80000</v>
      </c>
      <c r="E222" s="62">
        <f t="shared" si="11"/>
        <v>0</v>
      </c>
      <c r="F222" s="62">
        <v>0</v>
      </c>
      <c r="G222" s="63">
        <f t="shared" si="12"/>
        <v>0</v>
      </c>
      <c r="H222" s="63">
        <v>0</v>
      </c>
      <c r="I222" s="64" t="s">
        <v>563</v>
      </c>
      <c r="J222" s="1" t="s">
        <v>8</v>
      </c>
      <c r="K222" s="1" t="s">
        <v>146</v>
      </c>
      <c r="L222" s="1" t="s">
        <v>196</v>
      </c>
      <c r="M222" s="1" t="s">
        <v>10</v>
      </c>
      <c r="N222" s="2" t="s">
        <v>412</v>
      </c>
      <c r="O222" s="66" t="s">
        <v>413</v>
      </c>
    </row>
    <row r="223" spans="3:15" x14ac:dyDescent="0.25">
      <c r="C223" s="44" t="s">
        <v>856</v>
      </c>
      <c r="D223" s="76">
        <f t="shared" si="10"/>
        <v>0</v>
      </c>
      <c r="E223" s="62">
        <f t="shared" si="11"/>
        <v>0</v>
      </c>
      <c r="F223" s="62">
        <v>0</v>
      </c>
      <c r="G223" s="63">
        <f t="shared" si="12"/>
        <v>0</v>
      </c>
      <c r="H223" s="63">
        <v>0</v>
      </c>
      <c r="I223" s="64">
        <v>4000</v>
      </c>
      <c r="J223" s="1" t="s">
        <v>95</v>
      </c>
      <c r="K223" s="1" t="s">
        <v>182</v>
      </c>
      <c r="L223" s="1" t="s">
        <v>182</v>
      </c>
      <c r="M223" s="1">
        <v>0</v>
      </c>
      <c r="N223" s="2" t="s">
        <v>437</v>
      </c>
      <c r="O223" s="66" t="s">
        <v>438</v>
      </c>
    </row>
    <row r="224" spans="3:15" x14ac:dyDescent="0.25">
      <c r="C224" s="45" t="s">
        <v>633</v>
      </c>
      <c r="D224" s="76">
        <f t="shared" si="10"/>
        <v>80000</v>
      </c>
      <c r="E224" s="62">
        <f t="shared" si="11"/>
        <v>0</v>
      </c>
      <c r="F224" s="62">
        <v>0</v>
      </c>
      <c r="G224" s="63">
        <f t="shared" si="12"/>
        <v>0</v>
      </c>
      <c r="H224" s="63">
        <v>0</v>
      </c>
      <c r="I224" s="64">
        <v>80000</v>
      </c>
      <c r="J224" s="1" t="s">
        <v>138</v>
      </c>
      <c r="K224" s="1" t="s">
        <v>95</v>
      </c>
      <c r="L224" s="1" t="s">
        <v>69</v>
      </c>
      <c r="M224" s="1" t="s">
        <v>16</v>
      </c>
      <c r="N224" s="2" t="s">
        <v>465</v>
      </c>
      <c r="O224" s="66" t="s">
        <v>466</v>
      </c>
    </row>
    <row r="225" spans="3:15" x14ac:dyDescent="0.25">
      <c r="C225" s="45" t="s">
        <v>857</v>
      </c>
      <c r="D225" s="76">
        <f t="shared" si="10"/>
        <v>0</v>
      </c>
      <c r="E225" s="62">
        <f t="shared" si="11"/>
        <v>0</v>
      </c>
      <c r="F225" s="62" t="s">
        <v>642</v>
      </c>
      <c r="G225" s="63">
        <f t="shared" si="12"/>
        <v>0</v>
      </c>
      <c r="H225" s="63" t="s">
        <v>642</v>
      </c>
      <c r="I225" s="64">
        <v>40000</v>
      </c>
      <c r="J225" s="1" t="s">
        <v>75</v>
      </c>
      <c r="K225" s="1" t="s">
        <v>224</v>
      </c>
      <c r="L225" s="1" t="s">
        <v>79</v>
      </c>
      <c r="M225" s="1">
        <v>0</v>
      </c>
      <c r="N225" s="2" t="s">
        <v>516</v>
      </c>
      <c r="O225" s="66" t="s">
        <v>517</v>
      </c>
    </row>
    <row r="226" spans="3:15" x14ac:dyDescent="0.25">
      <c r="C226" s="44"/>
      <c r="D226" s="61">
        <f t="shared" si="10"/>
        <v>90000</v>
      </c>
      <c r="E226" s="62">
        <f t="shared" si="11"/>
        <v>0</v>
      </c>
      <c r="F226" s="62">
        <v>0</v>
      </c>
      <c r="G226" s="63">
        <f t="shared" si="12"/>
        <v>0</v>
      </c>
      <c r="H226" s="63">
        <v>0</v>
      </c>
      <c r="I226" s="64">
        <v>15000</v>
      </c>
      <c r="J226" s="1" t="s">
        <v>163</v>
      </c>
      <c r="K226" s="1" t="s">
        <v>75</v>
      </c>
      <c r="L226" s="1" t="s">
        <v>286</v>
      </c>
      <c r="M226" s="1" t="s">
        <v>92</v>
      </c>
      <c r="N226" s="2" t="s">
        <v>280</v>
      </c>
      <c r="O226" s="66" t="s">
        <v>858</v>
      </c>
    </row>
    <row r="227" spans="3:15" x14ac:dyDescent="0.25">
      <c r="C227" s="44"/>
      <c r="D227" s="61">
        <f t="shared" si="10"/>
        <v>90000</v>
      </c>
      <c r="E227" s="62">
        <f t="shared" si="11"/>
        <v>0</v>
      </c>
      <c r="F227" s="62">
        <v>0</v>
      </c>
      <c r="G227" s="63">
        <f t="shared" si="12"/>
        <v>0</v>
      </c>
      <c r="H227" s="63">
        <v>0</v>
      </c>
      <c r="I227" s="64" t="s">
        <v>567</v>
      </c>
      <c r="J227" s="88" t="s">
        <v>414</v>
      </c>
      <c r="K227" s="88" t="s">
        <v>59</v>
      </c>
      <c r="L227" s="88" t="s">
        <v>415</v>
      </c>
      <c r="M227" s="88" t="s">
        <v>16</v>
      </c>
      <c r="N227" s="89" t="s">
        <v>416</v>
      </c>
      <c r="O227" s="66" t="s">
        <v>417</v>
      </c>
    </row>
    <row r="228" spans="3:15" x14ac:dyDescent="0.25">
      <c r="C228" s="44"/>
      <c r="D228" s="61">
        <f t="shared" si="10"/>
        <v>90000</v>
      </c>
      <c r="E228" s="62">
        <f t="shared" si="11"/>
        <v>0</v>
      </c>
      <c r="F228" s="62">
        <v>0</v>
      </c>
      <c r="G228" s="63">
        <f t="shared" si="12"/>
        <v>0</v>
      </c>
      <c r="H228" s="63">
        <v>0</v>
      </c>
      <c r="I228" s="64" t="s">
        <v>567</v>
      </c>
      <c r="J228" s="1" t="s">
        <v>130</v>
      </c>
      <c r="K228" s="1" t="s">
        <v>455</v>
      </c>
      <c r="L228" s="1" t="s">
        <v>176</v>
      </c>
      <c r="M228" s="1" t="s">
        <v>16</v>
      </c>
      <c r="N228" s="2" t="s">
        <v>456</v>
      </c>
      <c r="O228" s="66" t="s">
        <v>457</v>
      </c>
    </row>
    <row r="229" spans="3:15" x14ac:dyDescent="0.25">
      <c r="C229" s="45" t="s">
        <v>859</v>
      </c>
      <c r="D229" s="87">
        <f t="shared" si="10"/>
        <v>120000</v>
      </c>
      <c r="E229" s="62">
        <f t="shared" si="11"/>
        <v>0</v>
      </c>
      <c r="F229" s="62">
        <v>0</v>
      </c>
      <c r="G229" s="63">
        <f t="shared" si="12"/>
        <v>0</v>
      </c>
      <c r="H229" s="63">
        <v>0</v>
      </c>
      <c r="I229" s="64" t="s">
        <v>533</v>
      </c>
      <c r="J229" s="1" t="s">
        <v>138</v>
      </c>
      <c r="K229" s="1" t="s">
        <v>145</v>
      </c>
      <c r="L229" s="1" t="s">
        <v>53</v>
      </c>
      <c r="M229" s="1" t="s">
        <v>10</v>
      </c>
      <c r="N229" s="2" t="s">
        <v>290</v>
      </c>
      <c r="O229" s="66" t="s">
        <v>291</v>
      </c>
    </row>
    <row r="230" spans="3:15" x14ac:dyDescent="0.25">
      <c r="C230" s="44" t="s">
        <v>860</v>
      </c>
      <c r="D230" s="61">
        <f t="shared" si="10"/>
        <v>140000</v>
      </c>
      <c r="E230" s="62">
        <f t="shared" si="11"/>
        <v>0</v>
      </c>
      <c r="F230" s="62">
        <v>0</v>
      </c>
      <c r="G230" s="63">
        <f t="shared" si="12"/>
        <v>0</v>
      </c>
      <c r="H230" s="63">
        <v>0</v>
      </c>
      <c r="I230" s="64" t="s">
        <v>568</v>
      </c>
      <c r="J230" s="88" t="s">
        <v>276</v>
      </c>
      <c r="K230" s="88" t="s">
        <v>277</v>
      </c>
      <c r="L230" s="88" t="s">
        <v>105</v>
      </c>
      <c r="M230" s="88">
        <v>50</v>
      </c>
      <c r="N230" s="89" t="s">
        <v>278</v>
      </c>
      <c r="O230" s="66" t="s">
        <v>279</v>
      </c>
    </row>
    <row r="231" spans="3:15" x14ac:dyDescent="0.25">
      <c r="C231" s="44" t="s">
        <v>632</v>
      </c>
      <c r="D231" s="61">
        <f t="shared" si="10"/>
        <v>150000</v>
      </c>
      <c r="E231" s="62">
        <f t="shared" si="11"/>
        <v>0</v>
      </c>
      <c r="F231" s="62">
        <v>0</v>
      </c>
      <c r="G231" s="63">
        <f t="shared" si="12"/>
        <v>0</v>
      </c>
      <c r="H231" s="63">
        <v>0</v>
      </c>
      <c r="I231" s="64" t="s">
        <v>554</v>
      </c>
      <c r="J231" s="1" t="s">
        <v>130</v>
      </c>
      <c r="K231" s="1" t="s">
        <v>53</v>
      </c>
      <c r="L231" s="1" t="s">
        <v>69</v>
      </c>
      <c r="M231" s="1">
        <v>30</v>
      </c>
      <c r="N231" s="2" t="s">
        <v>215</v>
      </c>
      <c r="O231" s="66" t="s">
        <v>216</v>
      </c>
    </row>
    <row r="232" spans="3:15" x14ac:dyDescent="0.25">
      <c r="C232" s="45" t="s">
        <v>861</v>
      </c>
      <c r="D232" s="76">
        <f t="shared" si="10"/>
        <v>150000</v>
      </c>
      <c r="E232" s="62">
        <f t="shared" si="11"/>
        <v>0</v>
      </c>
      <c r="F232" s="62">
        <v>0</v>
      </c>
      <c r="G232" s="63">
        <f t="shared" si="12"/>
        <v>0</v>
      </c>
      <c r="H232" s="63">
        <v>0</v>
      </c>
      <c r="I232" s="64">
        <v>150000</v>
      </c>
      <c r="J232" s="1" t="s">
        <v>8</v>
      </c>
      <c r="K232" s="1" t="s">
        <v>146</v>
      </c>
      <c r="L232" s="1" t="s">
        <v>196</v>
      </c>
      <c r="M232" s="1" t="s">
        <v>16</v>
      </c>
      <c r="N232" s="2" t="s">
        <v>862</v>
      </c>
      <c r="O232" s="66" t="s">
        <v>198</v>
      </c>
    </row>
    <row r="233" spans="3:15" x14ac:dyDescent="0.25">
      <c r="C233" s="44"/>
      <c r="D233" s="61">
        <f t="shared" si="10"/>
        <v>160000</v>
      </c>
      <c r="E233" s="62">
        <f t="shared" si="11"/>
        <v>0</v>
      </c>
      <c r="F233" s="62">
        <v>0</v>
      </c>
      <c r="G233" s="63">
        <f t="shared" si="12"/>
        <v>0</v>
      </c>
      <c r="H233" s="63">
        <v>0</v>
      </c>
      <c r="I233" s="64">
        <v>160000</v>
      </c>
      <c r="J233" s="1" t="s">
        <v>196</v>
      </c>
      <c r="K233" s="1" t="s">
        <v>54</v>
      </c>
      <c r="L233" s="1" t="s">
        <v>229</v>
      </c>
      <c r="M233" s="1" t="s">
        <v>16</v>
      </c>
      <c r="N233" s="2" t="s">
        <v>230</v>
      </c>
      <c r="O233" s="66" t="s">
        <v>231</v>
      </c>
    </row>
    <row r="234" spans="3:15" x14ac:dyDescent="0.25">
      <c r="C234" s="44"/>
      <c r="D234" s="61">
        <f t="shared" si="10"/>
        <v>160000</v>
      </c>
      <c r="E234" s="62">
        <f t="shared" si="11"/>
        <v>0</v>
      </c>
      <c r="F234" s="62">
        <v>0</v>
      </c>
      <c r="G234" s="63">
        <f t="shared" si="12"/>
        <v>0</v>
      </c>
      <c r="H234" s="63">
        <v>0</v>
      </c>
      <c r="I234" s="64">
        <v>4000</v>
      </c>
      <c r="J234" s="1" t="s">
        <v>224</v>
      </c>
      <c r="K234" s="1" t="s">
        <v>53</v>
      </c>
      <c r="L234" s="1" t="s">
        <v>355</v>
      </c>
      <c r="M234" s="77">
        <v>40</v>
      </c>
      <c r="N234" s="2" t="s">
        <v>356</v>
      </c>
      <c r="O234" s="66" t="s">
        <v>357</v>
      </c>
    </row>
    <row r="235" spans="3:15" x14ac:dyDescent="0.25">
      <c r="C235" s="44"/>
      <c r="D235" s="61">
        <f t="shared" si="10"/>
        <v>160000</v>
      </c>
      <c r="E235" s="62">
        <f t="shared" si="11"/>
        <v>0</v>
      </c>
      <c r="F235" s="62"/>
      <c r="G235" s="63">
        <f t="shared" si="12"/>
        <v>0</v>
      </c>
      <c r="H235" s="63"/>
      <c r="I235" s="64">
        <v>80000</v>
      </c>
      <c r="J235" s="1" t="s">
        <v>38</v>
      </c>
      <c r="K235" s="1" t="s">
        <v>289</v>
      </c>
      <c r="L235" s="1" t="s">
        <v>426</v>
      </c>
      <c r="M235" s="1" t="s">
        <v>10</v>
      </c>
      <c r="N235" s="2" t="s">
        <v>427</v>
      </c>
      <c r="O235" s="66" t="s">
        <v>428</v>
      </c>
    </row>
    <row r="236" spans="3:15" x14ac:dyDescent="0.25">
      <c r="C236" s="90" t="s">
        <v>863</v>
      </c>
      <c r="D236" s="61">
        <f t="shared" si="10"/>
        <v>180000</v>
      </c>
      <c r="E236" s="62">
        <f t="shared" si="11"/>
        <v>0</v>
      </c>
      <c r="F236" s="62">
        <v>0</v>
      </c>
      <c r="G236" s="63">
        <f t="shared" si="12"/>
        <v>0</v>
      </c>
      <c r="H236" s="63">
        <v>0</v>
      </c>
      <c r="I236" s="64">
        <v>180000</v>
      </c>
      <c r="J236" s="1" t="s">
        <v>130</v>
      </c>
      <c r="K236" s="1" t="s">
        <v>53</v>
      </c>
      <c r="L236" s="1" t="s">
        <v>141</v>
      </c>
      <c r="M236" s="1">
        <v>1</v>
      </c>
      <c r="N236" s="89" t="s">
        <v>373</v>
      </c>
      <c r="O236" s="66" t="s">
        <v>374</v>
      </c>
    </row>
    <row r="237" spans="3:15" x14ac:dyDescent="0.25">
      <c r="C237" s="44"/>
      <c r="D237" s="61">
        <f t="shared" si="10"/>
        <v>200000</v>
      </c>
      <c r="E237" s="62">
        <f t="shared" si="11"/>
        <v>0</v>
      </c>
      <c r="F237" s="62">
        <v>0</v>
      </c>
      <c r="G237" s="63">
        <f t="shared" si="12"/>
        <v>0</v>
      </c>
      <c r="H237" s="63">
        <v>0</v>
      </c>
      <c r="I237" s="64" t="s">
        <v>535</v>
      </c>
      <c r="J237" s="1" t="s">
        <v>232</v>
      </c>
      <c r="K237" s="1" t="s">
        <v>14</v>
      </c>
      <c r="L237" s="1" t="s">
        <v>126</v>
      </c>
      <c r="M237" s="1" t="s">
        <v>10</v>
      </c>
      <c r="N237" s="24" t="s">
        <v>864</v>
      </c>
      <c r="O237" s="66" t="s">
        <v>234</v>
      </c>
    </row>
    <row r="238" spans="3:15" x14ac:dyDescent="0.25">
      <c r="C238" s="44" t="s">
        <v>865</v>
      </c>
      <c r="D238" s="61">
        <f t="shared" si="10"/>
        <v>200000</v>
      </c>
      <c r="E238" s="62">
        <f t="shared" si="11"/>
        <v>0</v>
      </c>
      <c r="F238" s="62">
        <v>0</v>
      </c>
      <c r="G238" s="63">
        <f t="shared" si="12"/>
        <v>0</v>
      </c>
      <c r="H238" s="63">
        <v>0</v>
      </c>
      <c r="I238" s="64" t="s">
        <v>569</v>
      </c>
      <c r="J238" s="88" t="s">
        <v>13</v>
      </c>
      <c r="K238" s="88" t="s">
        <v>289</v>
      </c>
      <c r="L238" s="88" t="s">
        <v>602</v>
      </c>
      <c r="M238" s="88" t="s">
        <v>16</v>
      </c>
      <c r="N238" s="89" t="s">
        <v>866</v>
      </c>
      <c r="O238" s="66" t="s">
        <v>603</v>
      </c>
    </row>
    <row r="239" spans="3:15" x14ac:dyDescent="0.25">
      <c r="C239" s="45" t="s">
        <v>867</v>
      </c>
      <c r="D239" s="87">
        <f t="shared" si="10"/>
        <v>200000</v>
      </c>
      <c r="E239" s="62">
        <f t="shared" si="11"/>
        <v>0</v>
      </c>
      <c r="F239" s="62">
        <v>0</v>
      </c>
      <c r="G239" s="63">
        <f t="shared" si="12"/>
        <v>0</v>
      </c>
      <c r="H239" s="63">
        <v>0</v>
      </c>
      <c r="I239" s="64" t="s">
        <v>569</v>
      </c>
      <c r="J239" s="1" t="s">
        <v>130</v>
      </c>
      <c r="K239" s="1" t="s">
        <v>415</v>
      </c>
      <c r="L239" s="1" t="s">
        <v>239</v>
      </c>
      <c r="M239" s="1">
        <v>1</v>
      </c>
      <c r="N239" s="2" t="s">
        <v>424</v>
      </c>
      <c r="O239" s="66" t="s">
        <v>425</v>
      </c>
    </row>
    <row r="240" spans="3:15" x14ac:dyDescent="0.25">
      <c r="C240" s="44"/>
      <c r="D240" s="61">
        <f t="shared" si="10"/>
        <v>200000</v>
      </c>
      <c r="E240" s="62">
        <f>SUM(E1:E239)</f>
        <v>61500</v>
      </c>
      <c r="F240" s="62" t="s">
        <v>642</v>
      </c>
      <c r="G240" s="63">
        <f t="shared" si="12"/>
        <v>0</v>
      </c>
      <c r="H240" s="63" t="s">
        <v>642</v>
      </c>
      <c r="I240" s="64">
        <v>200000</v>
      </c>
      <c r="J240" s="1" t="s">
        <v>95</v>
      </c>
      <c r="K240" s="1">
        <v>180</v>
      </c>
      <c r="L240" s="1">
        <v>1500</v>
      </c>
      <c r="M240" s="1">
        <v>1</v>
      </c>
      <c r="N240" s="24" t="s">
        <v>868</v>
      </c>
      <c r="O240" s="91" t="s">
        <v>520</v>
      </c>
    </row>
    <row r="241" spans="3:15" x14ac:dyDescent="0.25">
      <c r="C241" s="44" t="s">
        <v>869</v>
      </c>
      <c r="D241" s="61">
        <f t="shared" si="10"/>
        <v>240000</v>
      </c>
      <c r="E241" s="62">
        <f t="shared" ref="E241:E258" si="13">F241*M241</f>
        <v>0</v>
      </c>
      <c r="F241" s="62"/>
      <c r="G241" s="63">
        <f t="shared" si="12"/>
        <v>0</v>
      </c>
      <c r="H241" s="63"/>
      <c r="I241" s="64">
        <v>120000</v>
      </c>
      <c r="J241" s="1" t="s">
        <v>14</v>
      </c>
      <c r="K241" s="1" t="s">
        <v>167</v>
      </c>
      <c r="L241" s="1" t="s">
        <v>168</v>
      </c>
      <c r="M241" s="1">
        <v>2</v>
      </c>
      <c r="N241" s="24" t="s">
        <v>870</v>
      </c>
      <c r="O241" s="66" t="s">
        <v>170</v>
      </c>
    </row>
    <row r="242" spans="3:15" x14ac:dyDescent="0.25">
      <c r="C242" s="44" t="s">
        <v>871</v>
      </c>
      <c r="D242" s="61">
        <f t="shared" si="10"/>
        <v>270000</v>
      </c>
      <c r="E242" s="62">
        <f t="shared" si="13"/>
        <v>0</v>
      </c>
      <c r="F242" s="62">
        <v>0</v>
      </c>
      <c r="G242" s="63">
        <f t="shared" si="12"/>
        <v>0</v>
      </c>
      <c r="H242" s="63">
        <v>0</v>
      </c>
      <c r="I242" s="64" t="s">
        <v>567</v>
      </c>
      <c r="J242" s="88" t="s">
        <v>360</v>
      </c>
      <c r="K242" s="88" t="s">
        <v>182</v>
      </c>
      <c r="L242" s="88" t="s">
        <v>409</v>
      </c>
      <c r="M242" s="92">
        <v>3</v>
      </c>
      <c r="N242" s="89" t="s">
        <v>410</v>
      </c>
      <c r="O242" s="66" t="s">
        <v>411</v>
      </c>
    </row>
    <row r="243" spans="3:15" x14ac:dyDescent="0.25">
      <c r="C243" s="45" t="s">
        <v>872</v>
      </c>
      <c r="D243" s="87">
        <f t="shared" si="10"/>
        <v>280000</v>
      </c>
      <c r="E243" s="62">
        <f t="shared" si="13"/>
        <v>0</v>
      </c>
      <c r="F243" s="62">
        <v>0</v>
      </c>
      <c r="G243" s="63">
        <f t="shared" si="12"/>
        <v>0</v>
      </c>
      <c r="H243" s="63">
        <v>0</v>
      </c>
      <c r="I243" s="64">
        <v>280000</v>
      </c>
      <c r="J243" s="1" t="s">
        <v>69</v>
      </c>
      <c r="K243" s="1" t="s">
        <v>180</v>
      </c>
      <c r="L243" s="1" t="s">
        <v>76</v>
      </c>
      <c r="M243" s="1" t="s">
        <v>16</v>
      </c>
      <c r="N243" s="2" t="s">
        <v>365</v>
      </c>
      <c r="O243" s="66" t="s">
        <v>366</v>
      </c>
    </row>
    <row r="244" spans="3:15" x14ac:dyDescent="0.25">
      <c r="C244" s="44" t="s">
        <v>873</v>
      </c>
      <c r="D244" s="61">
        <f t="shared" si="10"/>
        <v>300000</v>
      </c>
      <c r="E244" s="62">
        <f t="shared" si="13"/>
        <v>0</v>
      </c>
      <c r="F244" s="62" t="s">
        <v>642</v>
      </c>
      <c r="G244" s="63">
        <f t="shared" si="12"/>
        <v>300000</v>
      </c>
      <c r="H244" s="63">
        <v>100000</v>
      </c>
      <c r="I244" s="64">
        <v>100000</v>
      </c>
      <c r="J244" s="1" t="s">
        <v>57</v>
      </c>
      <c r="K244" s="1" t="s">
        <v>58</v>
      </c>
      <c r="L244" s="1" t="s">
        <v>59</v>
      </c>
      <c r="M244" s="1">
        <v>3</v>
      </c>
      <c r="N244" s="2" t="s">
        <v>874</v>
      </c>
      <c r="O244" s="66" t="s">
        <v>62</v>
      </c>
    </row>
    <row r="245" spans="3:15" x14ac:dyDescent="0.25">
      <c r="C245" s="44"/>
      <c r="D245" s="61">
        <f t="shared" si="10"/>
        <v>300000</v>
      </c>
      <c r="E245" s="62">
        <f t="shared" si="13"/>
        <v>0</v>
      </c>
      <c r="F245" s="62">
        <v>0</v>
      </c>
      <c r="G245" s="63">
        <f t="shared" si="12"/>
        <v>0</v>
      </c>
      <c r="H245" s="63">
        <v>0</v>
      </c>
      <c r="I245" s="64">
        <v>100000</v>
      </c>
      <c r="J245" s="88" t="s">
        <v>222</v>
      </c>
      <c r="K245" s="88" t="s">
        <v>223</v>
      </c>
      <c r="L245" s="88" t="s">
        <v>224</v>
      </c>
      <c r="M245" s="88" t="s">
        <v>70</v>
      </c>
      <c r="N245" s="89" t="s">
        <v>225</v>
      </c>
      <c r="O245" s="66" t="s">
        <v>226</v>
      </c>
    </row>
    <row r="246" spans="3:15" x14ac:dyDescent="0.25">
      <c r="C246" s="45" t="s">
        <v>875</v>
      </c>
      <c r="D246" s="87">
        <f t="shared" si="10"/>
        <v>300000</v>
      </c>
      <c r="E246" s="62">
        <f t="shared" si="13"/>
        <v>0</v>
      </c>
      <c r="F246" s="62">
        <v>0</v>
      </c>
      <c r="G246" s="63">
        <f t="shared" si="12"/>
        <v>0</v>
      </c>
      <c r="H246" s="63">
        <v>0</v>
      </c>
      <c r="I246" s="64" t="s">
        <v>570</v>
      </c>
      <c r="J246" s="1" t="s">
        <v>171</v>
      </c>
      <c r="K246" s="1" t="s">
        <v>115</v>
      </c>
      <c r="L246" s="1" t="s">
        <v>172</v>
      </c>
      <c r="M246" s="1" t="s">
        <v>16</v>
      </c>
      <c r="N246" s="2" t="s">
        <v>348</v>
      </c>
      <c r="O246" s="66" t="s">
        <v>174</v>
      </c>
    </row>
    <row r="247" spans="3:15" x14ac:dyDescent="0.25">
      <c r="C247" s="44"/>
      <c r="D247" s="61">
        <f t="shared" si="10"/>
        <v>300000</v>
      </c>
      <c r="E247" s="62">
        <f t="shared" si="13"/>
        <v>0</v>
      </c>
      <c r="F247" s="62" t="s">
        <v>642</v>
      </c>
      <c r="G247" s="63">
        <f t="shared" si="12"/>
        <v>0</v>
      </c>
      <c r="H247" s="63" t="s">
        <v>642</v>
      </c>
      <c r="I247" s="64">
        <v>50000</v>
      </c>
      <c r="J247" s="1" t="s">
        <v>297</v>
      </c>
      <c r="K247" s="1" t="s">
        <v>136</v>
      </c>
      <c r="L247" s="1" t="s">
        <v>459</v>
      </c>
      <c r="M247" s="1" t="s">
        <v>92</v>
      </c>
      <c r="N247" s="2" t="s">
        <v>876</v>
      </c>
      <c r="O247" s="66" t="s">
        <v>478</v>
      </c>
    </row>
    <row r="248" spans="3:15" x14ac:dyDescent="0.25">
      <c r="C248" s="44"/>
      <c r="D248" s="61">
        <f t="shared" si="10"/>
        <v>380000</v>
      </c>
      <c r="E248" s="62">
        <f t="shared" si="13"/>
        <v>0</v>
      </c>
      <c r="F248" s="62">
        <v>0</v>
      </c>
      <c r="G248" s="63">
        <f t="shared" si="12"/>
        <v>0</v>
      </c>
      <c r="H248" s="63">
        <v>0</v>
      </c>
      <c r="I248" s="64">
        <v>10000</v>
      </c>
      <c r="J248" s="1" t="s">
        <v>163</v>
      </c>
      <c r="K248" s="1" t="s">
        <v>75</v>
      </c>
      <c r="L248" s="1" t="s">
        <v>282</v>
      </c>
      <c r="M248" s="1" t="s">
        <v>243</v>
      </c>
      <c r="N248" s="2" t="s">
        <v>280</v>
      </c>
      <c r="O248" s="66" t="s">
        <v>877</v>
      </c>
    </row>
    <row r="249" spans="3:15" x14ac:dyDescent="0.25">
      <c r="C249" s="44" t="s">
        <v>709</v>
      </c>
      <c r="D249" s="61">
        <f t="shared" si="10"/>
        <v>480000</v>
      </c>
      <c r="E249" s="62">
        <f t="shared" si="13"/>
        <v>0</v>
      </c>
      <c r="F249" s="62" t="s">
        <v>642</v>
      </c>
      <c r="G249" s="63">
        <f t="shared" si="12"/>
        <v>480000</v>
      </c>
      <c r="H249" s="63">
        <v>120000</v>
      </c>
      <c r="I249" s="64">
        <v>120000</v>
      </c>
      <c r="J249" s="1" t="s">
        <v>14</v>
      </c>
      <c r="K249" s="1" t="s">
        <v>167</v>
      </c>
      <c r="L249" s="1" t="s">
        <v>168</v>
      </c>
      <c r="M249" s="1" t="s">
        <v>60</v>
      </c>
      <c r="N249" s="2" t="s">
        <v>878</v>
      </c>
      <c r="O249" s="66" t="s">
        <v>337</v>
      </c>
    </row>
    <row r="250" spans="3:15" x14ac:dyDescent="0.25">
      <c r="C250" s="44" t="s">
        <v>879</v>
      </c>
      <c r="D250" s="61">
        <f t="shared" si="10"/>
        <v>500000</v>
      </c>
      <c r="E250" s="62">
        <f t="shared" si="13"/>
        <v>50000</v>
      </c>
      <c r="F250" s="62">
        <v>50000</v>
      </c>
      <c r="G250" s="63">
        <f t="shared" si="12"/>
        <v>0</v>
      </c>
      <c r="H250" s="63">
        <v>0</v>
      </c>
      <c r="I250" s="64">
        <v>500000</v>
      </c>
      <c r="J250" s="1" t="s">
        <v>260</v>
      </c>
      <c r="K250" s="1" t="s">
        <v>14</v>
      </c>
      <c r="L250" s="1" t="s">
        <v>597</v>
      </c>
      <c r="M250" s="1">
        <v>1</v>
      </c>
      <c r="N250" s="2" t="s">
        <v>598</v>
      </c>
      <c r="O250" s="66" t="s">
        <v>599</v>
      </c>
    </row>
    <row r="251" spans="3:15" x14ac:dyDescent="0.25">
      <c r="C251" s="44"/>
      <c r="D251" s="61">
        <f t="shared" si="10"/>
        <v>500000</v>
      </c>
      <c r="E251" s="62">
        <f t="shared" si="13"/>
        <v>0</v>
      </c>
      <c r="F251" s="62"/>
      <c r="G251" s="63">
        <f t="shared" si="12"/>
        <v>0</v>
      </c>
      <c r="H251" s="63"/>
      <c r="I251" s="64">
        <v>500000</v>
      </c>
      <c r="J251" s="1" t="s">
        <v>105</v>
      </c>
      <c r="K251" s="1" t="s">
        <v>510</v>
      </c>
      <c r="L251" s="1" t="s">
        <v>511</v>
      </c>
      <c r="M251" s="1" t="s">
        <v>16</v>
      </c>
      <c r="N251" s="2" t="s">
        <v>490</v>
      </c>
      <c r="O251" s="66" t="s">
        <v>512</v>
      </c>
    </row>
    <row r="252" spans="3:15" x14ac:dyDescent="0.25">
      <c r="C252" s="44"/>
      <c r="D252" s="61">
        <f t="shared" si="10"/>
        <v>600000</v>
      </c>
      <c r="E252" s="62">
        <f t="shared" si="13"/>
        <v>0</v>
      </c>
      <c r="F252" s="62">
        <v>0</v>
      </c>
      <c r="G252" s="63">
        <f t="shared" si="12"/>
        <v>0</v>
      </c>
      <c r="H252" s="63">
        <v>0</v>
      </c>
      <c r="I252" s="64">
        <v>600000</v>
      </c>
      <c r="J252" s="1" t="s">
        <v>196</v>
      </c>
      <c r="K252" s="1" t="s">
        <v>238</v>
      </c>
      <c r="L252" s="1" t="s">
        <v>239</v>
      </c>
      <c r="M252" s="1" t="s">
        <v>16</v>
      </c>
      <c r="N252" s="2" t="s">
        <v>240</v>
      </c>
      <c r="O252" s="66" t="s">
        <v>241</v>
      </c>
    </row>
    <row r="253" spans="3:15" x14ac:dyDescent="0.25">
      <c r="C253" s="45" t="s">
        <v>880</v>
      </c>
      <c r="D253" s="61">
        <f t="shared" si="10"/>
        <v>600000</v>
      </c>
      <c r="E253" s="62">
        <f t="shared" si="13"/>
        <v>0</v>
      </c>
      <c r="F253" s="62">
        <v>0</v>
      </c>
      <c r="G253" s="63">
        <f t="shared" si="12"/>
        <v>0</v>
      </c>
      <c r="H253" s="63">
        <v>0</v>
      </c>
      <c r="I253" s="64" t="s">
        <v>570</v>
      </c>
      <c r="J253" s="1" t="s">
        <v>196</v>
      </c>
      <c r="K253" s="1" t="s">
        <v>242</v>
      </c>
      <c r="L253" s="1" t="s">
        <v>266</v>
      </c>
      <c r="M253" s="1" t="s">
        <v>10</v>
      </c>
      <c r="N253" s="2" t="s">
        <v>267</v>
      </c>
      <c r="O253" s="66" t="s">
        <v>268</v>
      </c>
    </row>
    <row r="254" spans="3:15" ht="15.75" thickBot="1" x14ac:dyDescent="0.3">
      <c r="C254" s="93"/>
      <c r="D254" s="94">
        <f t="shared" si="10"/>
        <v>700000</v>
      </c>
      <c r="E254" s="62">
        <f t="shared" si="13"/>
        <v>0</v>
      </c>
      <c r="F254" s="95">
        <v>0</v>
      </c>
      <c r="G254" s="63">
        <f t="shared" si="12"/>
        <v>0</v>
      </c>
      <c r="H254" s="96">
        <v>0</v>
      </c>
      <c r="I254" s="97">
        <v>100000</v>
      </c>
      <c r="J254" s="11" t="s">
        <v>141</v>
      </c>
      <c r="K254" s="11" t="s">
        <v>115</v>
      </c>
      <c r="L254" s="11" t="s">
        <v>115</v>
      </c>
      <c r="M254" s="11" t="s">
        <v>183</v>
      </c>
      <c r="N254" s="10" t="s">
        <v>207</v>
      </c>
      <c r="O254" s="98" t="s">
        <v>208</v>
      </c>
    </row>
    <row r="255" spans="3:15" ht="15.75" thickBot="1" x14ac:dyDescent="0.3">
      <c r="C255" s="93"/>
      <c r="D255" s="94">
        <f t="shared" si="10"/>
        <v>800000</v>
      </c>
      <c r="E255" s="62">
        <f t="shared" si="13"/>
        <v>0</v>
      </c>
      <c r="F255" s="95">
        <v>0</v>
      </c>
      <c r="G255" s="63">
        <f t="shared" si="12"/>
        <v>0</v>
      </c>
      <c r="H255" s="96">
        <v>0</v>
      </c>
      <c r="I255" s="97">
        <v>400000</v>
      </c>
      <c r="J255" s="99" t="s">
        <v>196</v>
      </c>
      <c r="K255" s="99" t="s">
        <v>43</v>
      </c>
      <c r="L255" s="99" t="s">
        <v>235</v>
      </c>
      <c r="M255" s="99" t="s">
        <v>10</v>
      </c>
      <c r="N255" s="100" t="s">
        <v>236</v>
      </c>
      <c r="O255" s="98" t="s">
        <v>237</v>
      </c>
    </row>
    <row r="256" spans="3:15" ht="15.75" thickBot="1" x14ac:dyDescent="0.3">
      <c r="C256" s="101"/>
      <c r="D256" s="94">
        <f t="shared" si="10"/>
        <v>1000000</v>
      </c>
      <c r="E256" s="62">
        <f t="shared" si="13"/>
        <v>0</v>
      </c>
      <c r="F256" s="95"/>
      <c r="G256" s="63">
        <f t="shared" si="12"/>
        <v>0</v>
      </c>
      <c r="H256" s="96"/>
      <c r="I256" s="97">
        <v>1000000</v>
      </c>
      <c r="J256" s="11" t="s">
        <v>95</v>
      </c>
      <c r="K256" s="11" t="s">
        <v>488</v>
      </c>
      <c r="L256" s="11" t="s">
        <v>489</v>
      </c>
      <c r="M256" s="11" t="s">
        <v>16</v>
      </c>
      <c r="N256" s="102" t="s">
        <v>881</v>
      </c>
      <c r="O256" s="98" t="s">
        <v>491</v>
      </c>
    </row>
    <row r="257" spans="3:15" ht="15.75" thickTop="1" x14ac:dyDescent="0.25">
      <c r="C257" s="45" t="s">
        <v>880</v>
      </c>
      <c r="D257" s="103">
        <f t="shared" si="10"/>
        <v>1200000</v>
      </c>
      <c r="E257" s="104">
        <f t="shared" si="13"/>
        <v>0</v>
      </c>
      <c r="F257" s="104">
        <v>0</v>
      </c>
      <c r="G257" s="105">
        <f t="shared" si="12"/>
        <v>0</v>
      </c>
      <c r="H257" s="105">
        <v>0</v>
      </c>
      <c r="I257" s="106">
        <v>600000</v>
      </c>
      <c r="J257" s="53" t="s">
        <v>418</v>
      </c>
      <c r="K257" s="53" t="s">
        <v>196</v>
      </c>
      <c r="L257" s="53" t="s">
        <v>419</v>
      </c>
      <c r="M257" s="53" t="s">
        <v>10</v>
      </c>
      <c r="N257" t="s">
        <v>420</v>
      </c>
      <c r="O257" s="107" t="s">
        <v>421</v>
      </c>
    </row>
    <row r="258" spans="3:15" ht="15.75" thickBot="1" x14ac:dyDescent="0.3">
      <c r="C258" s="51"/>
      <c r="D258" s="108">
        <f t="shared" si="10"/>
        <v>1500000</v>
      </c>
      <c r="E258" s="104">
        <f t="shared" si="13"/>
        <v>0</v>
      </c>
      <c r="F258" s="104" t="s">
        <v>642</v>
      </c>
      <c r="G258" s="105">
        <f t="shared" si="12"/>
        <v>0</v>
      </c>
      <c r="H258" s="105" t="s">
        <v>642</v>
      </c>
      <c r="I258" s="106">
        <v>1500000</v>
      </c>
      <c r="J258" s="53"/>
      <c r="K258" s="53"/>
      <c r="L258" s="53"/>
      <c r="M258" s="53">
        <v>1</v>
      </c>
      <c r="N258" s="33" t="s">
        <v>882</v>
      </c>
      <c r="O258" s="109" t="s">
        <v>883</v>
      </c>
    </row>
    <row r="259" spans="3:15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4</vt:i4>
      </vt:variant>
    </vt:vector>
  </HeadingPairs>
  <TitlesOfParts>
    <vt:vector size="11" baseType="lpstr">
      <vt:lpstr>ריכוז עלויות </vt:lpstr>
      <vt:lpstr>רכש עתידי 2  אומדן</vt:lpstr>
      <vt:lpstr>רכש עתידי 1  אומדן</vt:lpstr>
      <vt:lpstr>מערך ייצור רציף אומדן</vt:lpstr>
      <vt:lpstr>רכש כניסה למטבח -  אומדן</vt:lpstr>
      <vt:lpstr>ציוד קיים -  אומדן </vt:lpstr>
      <vt:lpstr>פירוט צורך</vt:lpstr>
      <vt:lpstr>'מערך ייצור רציף אומדן'!WPrint_Area_W</vt:lpstr>
      <vt:lpstr>'ציוד קיים -  אומדן '!WPrint_Area_W</vt:lpstr>
      <vt:lpstr>'ריכוז עלויות '!WPrint_Area_W</vt:lpstr>
      <vt:lpstr>'רכש עתידי 1  אומדן'!WPrint_Area_W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 Kapelyouk Amar</dc:creator>
  <cp:lastModifiedBy>Windows User</cp:lastModifiedBy>
  <cp:lastPrinted>2023-09-12T10:47:06Z</cp:lastPrinted>
  <dcterms:created xsi:type="dcterms:W3CDTF">2023-09-12T10:39:19Z</dcterms:created>
  <dcterms:modified xsi:type="dcterms:W3CDTF">2024-04-08T06:43:06Z</dcterms:modified>
</cp:coreProperties>
</file>